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mtlt-my.sharepoint.com/personal/veronika_kapalinskaite_lmt_lt/Documents/Darbalaukis/Taikomuju projektas/EDU/2-am kvietimui/EDU kvietimui/"/>
    </mc:Choice>
  </mc:AlternateContent>
  <xr:revisionPtr revIDLastSave="113" documentId="8_{53E5DFBD-D03F-4C93-8401-DAA0A7C7C5CE}" xr6:coauthVersionLast="47" xr6:coauthVersionMax="47" xr10:uidLastSave="{88C29D91-ED3C-1E47-BD36-BA44958EFD2F}"/>
  <bookViews>
    <workbookView xWindow="0" yWindow="660" windowWidth="29400" windowHeight="18460" activeTab="1" xr2:uid="{4ACF7528-3C99-4C10-8D50-936D2F7F1540}"/>
  </bookViews>
  <sheets>
    <sheet name="Suvestinė" sheetId="1" r:id="rId1"/>
    <sheet name="1" sheetId="2" r:id="rId2"/>
    <sheet name="DATA" sheetId="1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14" i="2"/>
  <c r="G107" i="2"/>
  <c r="G108" i="2"/>
  <c r="G109" i="2"/>
  <c r="G106" i="2"/>
  <c r="D21" i="1"/>
  <c r="D157" i="2"/>
  <c r="G44" i="2"/>
  <c r="G45" i="2"/>
  <c r="G46" i="2"/>
  <c r="G47" i="2"/>
  <c r="G48" i="2"/>
  <c r="G49" i="2"/>
  <c r="G50" i="2"/>
  <c r="G51" i="2"/>
  <c r="G52" i="2"/>
  <c r="G33" i="2"/>
  <c r="G34" i="2"/>
  <c r="G35" i="2"/>
  <c r="G36" i="2"/>
  <c r="G37" i="2"/>
  <c r="G38" i="2"/>
  <c r="G39" i="2"/>
  <c r="G40" i="2"/>
  <c r="G41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C13" i="12" l="1"/>
  <c r="C12" i="12"/>
  <c r="C11" i="12"/>
  <c r="C16" i="12" l="1"/>
  <c r="C10" i="12"/>
  <c r="C17" i="12"/>
  <c r="C18" i="12"/>
  <c r="C15" i="12"/>
  <c r="C14" i="12"/>
  <c r="D16" i="12" l="1"/>
  <c r="D15" i="12" l="1"/>
  <c r="D18" i="12"/>
  <c r="D14" i="12"/>
  <c r="D17" i="12"/>
  <c r="D13" i="12"/>
  <c r="D12" i="12"/>
  <c r="D11" i="12"/>
  <c r="D10" i="12"/>
  <c r="C59" i="12" l="1"/>
  <c r="C58" i="12"/>
  <c r="C57" i="12"/>
  <c r="C56" i="12"/>
  <c r="C55" i="12"/>
  <c r="C54" i="12"/>
  <c r="C53" i="12"/>
  <c r="C52" i="12"/>
  <c r="C51" i="12"/>
  <c r="B51" i="12"/>
  <c r="C50" i="12"/>
  <c r="B59" i="12"/>
  <c r="B58" i="12"/>
  <c r="B57" i="12"/>
  <c r="B56" i="12"/>
  <c r="D56" i="12" s="1"/>
  <c r="B55" i="12"/>
  <c r="B54" i="12"/>
  <c r="B53" i="12"/>
  <c r="B52" i="12"/>
  <c r="B64" i="12"/>
  <c r="B50" i="12"/>
  <c r="G105" i="2" l="1"/>
  <c r="H105" i="2" s="1"/>
  <c r="D54" i="12"/>
  <c r="D53" i="12"/>
  <c r="D59" i="12"/>
  <c r="D51" i="12"/>
  <c r="D52" i="12"/>
  <c r="D58" i="12"/>
  <c r="D55" i="12"/>
  <c r="D57" i="12"/>
  <c r="D50" i="12"/>
  <c r="J52" i="2" l="1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2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12" i="2"/>
  <c r="J13" i="2"/>
  <c r="J14" i="2"/>
  <c r="J15" i="2"/>
  <c r="J16" i="2"/>
  <c r="J11" i="2"/>
  <c r="J31" i="2" l="1"/>
  <c r="D11" i="1" s="1"/>
  <c r="J10" i="2"/>
  <c r="D10" i="1" s="1"/>
  <c r="J42" i="2"/>
  <c r="D12" i="1" s="1"/>
  <c r="J9" i="2" l="1"/>
  <c r="H157" i="2" s="1"/>
  <c r="D23" i="1" s="1"/>
  <c r="G154" i="2" l="1"/>
  <c r="G153" i="2"/>
  <c r="G152" i="2"/>
  <c r="G151" i="2"/>
  <c r="G149" i="2"/>
  <c r="G148" i="2"/>
  <c r="G147" i="2"/>
  <c r="G146" i="2"/>
  <c r="G144" i="2"/>
  <c r="G143" i="2"/>
  <c r="G142" i="2"/>
  <c r="G141" i="2"/>
  <c r="G139" i="2"/>
  <c r="G138" i="2"/>
  <c r="G137" i="2"/>
  <c r="G136" i="2"/>
  <c r="G134" i="2"/>
  <c r="G133" i="2"/>
  <c r="G132" i="2"/>
  <c r="G131" i="2"/>
  <c r="G129" i="2"/>
  <c r="G128" i="2"/>
  <c r="G127" i="2"/>
  <c r="G126" i="2"/>
  <c r="G124" i="2"/>
  <c r="G123" i="2"/>
  <c r="G122" i="2"/>
  <c r="G121" i="2"/>
  <c r="G119" i="2"/>
  <c r="G118" i="2"/>
  <c r="G117" i="2"/>
  <c r="G116" i="2"/>
  <c r="G114" i="2"/>
  <c r="G113" i="2"/>
  <c r="G112" i="2"/>
  <c r="G111" i="2"/>
  <c r="G99" i="2"/>
  <c r="H99" i="2" s="1"/>
  <c r="G94" i="2"/>
  <c r="H94" i="2" s="1"/>
  <c r="G89" i="2"/>
  <c r="H89" i="2" s="1"/>
  <c r="G84" i="2"/>
  <c r="H84" i="2" s="1"/>
  <c r="G79" i="2"/>
  <c r="H79" i="2" s="1"/>
  <c r="G74" i="2"/>
  <c r="H74" i="2" s="1"/>
  <c r="G69" i="2"/>
  <c r="H69" i="2" s="1"/>
  <c r="G64" i="2"/>
  <c r="H64" i="2" s="1"/>
  <c r="G59" i="2"/>
  <c r="H59" i="2" s="1"/>
  <c r="G54" i="2"/>
  <c r="G115" i="2" l="1"/>
  <c r="H115" i="2" s="1"/>
  <c r="G135" i="2"/>
  <c r="H135" i="2" s="1"/>
  <c r="G110" i="2"/>
  <c r="H110" i="2" s="1"/>
  <c r="G130" i="2"/>
  <c r="H130" i="2" s="1"/>
  <c r="G150" i="2"/>
  <c r="H150" i="2" s="1"/>
  <c r="G125" i="2"/>
  <c r="H125" i="2" s="1"/>
  <c r="G145" i="2"/>
  <c r="G120" i="2"/>
  <c r="H120" i="2" s="1"/>
  <c r="G140" i="2"/>
  <c r="H140" i="2" s="1"/>
  <c r="G53" i="2"/>
  <c r="H54" i="2"/>
  <c r="H53" i="2" s="1"/>
  <c r="K53" i="2" l="1"/>
  <c r="C13" i="1"/>
  <c r="H21" i="2"/>
  <c r="I21" i="2" s="1"/>
  <c r="K21" i="2" s="1"/>
  <c r="L21" i="2" s="1"/>
  <c r="H22" i="2"/>
  <c r="I22" i="2" s="1"/>
  <c r="K22" i="2" s="1"/>
  <c r="L22" i="2" s="1"/>
  <c r="H23" i="2"/>
  <c r="I23" i="2" s="1"/>
  <c r="K23" i="2" s="1"/>
  <c r="L23" i="2" s="1"/>
  <c r="H24" i="2"/>
  <c r="I24" i="2" s="1"/>
  <c r="K24" i="2" s="1"/>
  <c r="L24" i="2" s="1"/>
  <c r="H25" i="2"/>
  <c r="I25" i="2" s="1"/>
  <c r="K25" i="2" s="1"/>
  <c r="L25" i="2" s="1"/>
  <c r="H26" i="2"/>
  <c r="I26" i="2" s="1"/>
  <c r="K26" i="2" s="1"/>
  <c r="L26" i="2" s="1"/>
  <c r="H27" i="2"/>
  <c r="I27" i="2" s="1"/>
  <c r="K27" i="2" s="1"/>
  <c r="L27" i="2" s="1"/>
  <c r="H28" i="2"/>
  <c r="I28" i="2" s="1"/>
  <c r="K28" i="2" s="1"/>
  <c r="L28" i="2" s="1"/>
  <c r="H29" i="2"/>
  <c r="I29" i="2" s="1"/>
  <c r="K29" i="2" s="1"/>
  <c r="L29" i="2" s="1"/>
  <c r="H30" i="2"/>
  <c r="I30" i="2" s="1"/>
  <c r="K30" i="2" s="1"/>
  <c r="L30" i="2" s="1"/>
  <c r="I18" i="12"/>
  <c r="H20" i="2"/>
  <c r="I20" i="2" s="1"/>
  <c r="K20" i="2" s="1"/>
  <c r="L20" i="2" s="1"/>
  <c r="H19" i="2"/>
  <c r="I19" i="2" s="1"/>
  <c r="K19" i="2" s="1"/>
  <c r="L19" i="2" s="1"/>
  <c r="H18" i="2"/>
  <c r="I18" i="2" s="1"/>
  <c r="K18" i="2" s="1"/>
  <c r="L18" i="2" s="1"/>
  <c r="H17" i="2"/>
  <c r="I17" i="2" s="1"/>
  <c r="K17" i="2" s="1"/>
  <c r="L17" i="2" s="1"/>
  <c r="H16" i="2"/>
  <c r="I16" i="2" s="1"/>
  <c r="K16" i="2" s="1"/>
  <c r="L16" i="2" s="1"/>
  <c r="H15" i="2"/>
  <c r="I15" i="2" s="1"/>
  <c r="K15" i="2" s="1"/>
  <c r="L15" i="2" s="1"/>
  <c r="H14" i="2"/>
  <c r="I14" i="2" s="1"/>
  <c r="K14" i="2" s="1"/>
  <c r="L14" i="2" s="1"/>
  <c r="H13" i="2"/>
  <c r="I13" i="2" s="1"/>
  <c r="K13" i="2" s="1"/>
  <c r="L13" i="2" s="1"/>
  <c r="H12" i="2"/>
  <c r="I12" i="2" s="1"/>
  <c r="K12" i="2" s="1"/>
  <c r="L12" i="2" s="1"/>
  <c r="L53" i="2" l="1"/>
  <c r="E13" i="1"/>
  <c r="I11" i="2"/>
  <c r="K11" i="2" s="1"/>
  <c r="L11" i="2" s="1"/>
  <c r="H10" i="2"/>
  <c r="H32" i="2"/>
  <c r="I32" i="2" s="1"/>
  <c r="H33" i="2"/>
  <c r="I33" i="2" s="1"/>
  <c r="K33" i="2" s="1"/>
  <c r="L33" i="2" s="1"/>
  <c r="K32" i="2" l="1"/>
  <c r="L32" i="2" s="1"/>
  <c r="C8" i="12" l="1"/>
  <c r="I17" i="12" l="1"/>
  <c r="I16" i="12"/>
  <c r="I15" i="12"/>
  <c r="I14" i="12"/>
  <c r="I13" i="12"/>
  <c r="I12" i="12"/>
  <c r="I11" i="12"/>
  <c r="I10" i="12"/>
  <c r="I9" i="12"/>
  <c r="H18" i="12"/>
  <c r="H17" i="12"/>
  <c r="H16" i="12"/>
  <c r="H15" i="12"/>
  <c r="H14" i="12"/>
  <c r="H13" i="12"/>
  <c r="H12" i="12"/>
  <c r="H11" i="12"/>
  <c r="H10" i="12"/>
  <c r="H9" i="12"/>
  <c r="I4" i="12" l="1"/>
  <c r="I5" i="12"/>
  <c r="I6" i="12"/>
  <c r="I3" i="12"/>
  <c r="B13" i="12" l="1"/>
  <c r="B11" i="12"/>
  <c r="B10" i="12"/>
  <c r="B9" i="12"/>
  <c r="B18" i="12"/>
  <c r="B17" i="12"/>
  <c r="B16" i="12"/>
  <c r="B15" i="12"/>
  <c r="B14" i="12"/>
  <c r="B12" i="12"/>
  <c r="C5" i="12" l="1"/>
  <c r="D5" i="12" l="1"/>
  <c r="B5" i="1" l="1"/>
  <c r="C5" i="1"/>
  <c r="H52" i="2" l="1"/>
  <c r="I52" i="2" s="1"/>
  <c r="K52" i="2" s="1"/>
  <c r="L52" i="2" s="1"/>
  <c r="H51" i="2"/>
  <c r="I51" i="2" s="1"/>
  <c r="K51" i="2" s="1"/>
  <c r="L51" i="2" s="1"/>
  <c r="H50" i="2"/>
  <c r="I50" i="2" s="1"/>
  <c r="K50" i="2" s="1"/>
  <c r="L50" i="2" s="1"/>
  <c r="H49" i="2"/>
  <c r="I49" i="2" s="1"/>
  <c r="K49" i="2" s="1"/>
  <c r="L49" i="2" s="1"/>
  <c r="H48" i="2"/>
  <c r="I48" i="2" s="1"/>
  <c r="K48" i="2" s="1"/>
  <c r="L48" i="2" s="1"/>
  <c r="H47" i="2"/>
  <c r="I47" i="2" s="1"/>
  <c r="K47" i="2" s="1"/>
  <c r="L47" i="2" s="1"/>
  <c r="H46" i="2"/>
  <c r="I46" i="2" s="1"/>
  <c r="K46" i="2" s="1"/>
  <c r="L46" i="2" s="1"/>
  <c r="H45" i="2"/>
  <c r="I45" i="2" s="1"/>
  <c r="K45" i="2" s="1"/>
  <c r="L45" i="2" s="1"/>
  <c r="H44" i="2"/>
  <c r="I44" i="2" s="1"/>
  <c r="K44" i="2" s="1"/>
  <c r="L44" i="2" s="1"/>
  <c r="H41" i="2"/>
  <c r="I41" i="2" s="1"/>
  <c r="K41" i="2" s="1"/>
  <c r="L41" i="2" s="1"/>
  <c r="H40" i="2"/>
  <c r="I40" i="2" s="1"/>
  <c r="K40" i="2" s="1"/>
  <c r="L40" i="2" s="1"/>
  <c r="H39" i="2"/>
  <c r="I39" i="2" s="1"/>
  <c r="K39" i="2" s="1"/>
  <c r="L39" i="2" s="1"/>
  <c r="H38" i="2"/>
  <c r="I38" i="2" s="1"/>
  <c r="K38" i="2" s="1"/>
  <c r="L38" i="2" s="1"/>
  <c r="H37" i="2"/>
  <c r="I37" i="2" s="1"/>
  <c r="K37" i="2" s="1"/>
  <c r="L37" i="2" s="1"/>
  <c r="H36" i="2"/>
  <c r="I36" i="2" s="1"/>
  <c r="K36" i="2" s="1"/>
  <c r="L36" i="2" s="1"/>
  <c r="H35" i="2"/>
  <c r="I35" i="2" s="1"/>
  <c r="K35" i="2" s="1"/>
  <c r="L35" i="2" s="1"/>
  <c r="H34" i="2"/>
  <c r="I34" i="2" s="1"/>
  <c r="K34" i="2" l="1"/>
  <c r="L34" i="2" s="1"/>
  <c r="I31" i="2"/>
  <c r="C11" i="1" s="1"/>
  <c r="K43" i="2"/>
  <c r="L43" i="2" s="1"/>
  <c r="I42" i="2"/>
  <c r="C12" i="1" s="1"/>
  <c r="H42" i="2"/>
  <c r="H31" i="2"/>
  <c r="H9" i="2" l="1"/>
  <c r="K31" i="2"/>
  <c r="E11" i="1" s="1"/>
  <c r="K42" i="2"/>
  <c r="E12" i="1" s="1"/>
  <c r="C28" i="1"/>
  <c r="L31" i="2" l="1"/>
  <c r="L42" i="2"/>
  <c r="D6" i="12" l="1"/>
  <c r="C6" i="12"/>
  <c r="D4" i="12" l="1"/>
  <c r="K10" i="2" l="1"/>
  <c r="E10" i="1" s="1"/>
  <c r="I10" i="2"/>
  <c r="C10" i="1" l="1"/>
  <c r="I9" i="2"/>
  <c r="L10" i="2"/>
  <c r="D19" i="1"/>
  <c r="D25" i="1" s="1"/>
  <c r="G157" i="2" l="1"/>
  <c r="C23" i="1" s="1"/>
  <c r="E5" i="1"/>
  <c r="E6" i="1" s="1"/>
  <c r="I155" i="2"/>
  <c r="C27" i="1"/>
  <c r="G158" i="2" l="1"/>
  <c r="C9" i="12" s="1"/>
  <c r="C3" i="12" s="1"/>
  <c r="C4" i="12"/>
  <c r="H104" i="2" l="1"/>
  <c r="G104" i="2"/>
  <c r="G155" i="2" s="1"/>
  <c r="C14" i="1" l="1"/>
  <c r="K104" i="2"/>
  <c r="E14" i="1" s="1"/>
  <c r="E19" i="1" s="1"/>
  <c r="K9" i="2"/>
  <c r="L9" i="2" s="1"/>
  <c r="H155" i="2"/>
  <c r="C19" i="1"/>
  <c r="E30" i="1" s="1"/>
  <c r="C25" i="1" l="1"/>
  <c r="E29" i="1" s="1"/>
  <c r="I157" i="2"/>
  <c r="E23" i="1" s="1"/>
  <c r="F5" i="1"/>
  <c r="F6" i="1" s="1"/>
  <c r="K155" i="2"/>
  <c r="D28" i="1" l="1"/>
  <c r="D27" i="1"/>
  <c r="E25" i="1"/>
  <c r="H158" i="2"/>
  <c r="D9" i="12" s="1"/>
  <c r="D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Loreta Nagulevičienė</author>
  </authors>
  <commentList>
    <comment ref="G53" authorId="0" shapeId="0" xr:uid="{A68C41E5-ED5B-4849-82B6-B44E8A1C4D9B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53" authorId="0" shapeId="0" xr:uid="{16D0A535-4F94-40F4-9838-551DA7AECF01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104" authorId="0" shapeId="0" xr:uid="{A4887606-BE7E-4C17-A956-98C6864744ED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104" authorId="0" shapeId="0" xr:uid="{D6E3B19F-E66C-4732-BE82-1632C75702B5}">
      <text>
        <r>
          <rPr>
            <b/>
            <sz val="9"/>
            <color rgb="FF000000"/>
            <rFont val="Tahoma"/>
            <family val="2"/>
          </rPr>
          <t>Finansavimo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I155" authorId="0" shapeId="0" xr:uid="{2E784F92-769C-49D6-9C62-26FE919976D1}">
      <text>
        <r>
          <rPr>
            <b/>
            <sz val="9"/>
            <color rgb="FF000000"/>
            <rFont val="Tahoma"/>
            <family val="2"/>
          </rPr>
          <t>Tiesioginių tinkamų finansuoti išlaidų suma, Eur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55" authorId="0" shapeId="0" xr:uid="{619B2BB8-7363-4222-9E83-50862E285199}">
      <text>
        <r>
          <rPr>
            <b/>
            <sz val="9"/>
            <color rgb="FF000000"/>
            <rFont val="Tahoma"/>
            <family val="2"/>
          </rPr>
          <t>Prašomas finansavimas, Eur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<sst xmlns="http://schemas.openxmlformats.org/spreadsheetml/2006/main" count="300" uniqueCount="181">
  <si>
    <t>Nr.</t>
  </si>
  <si>
    <t>Poveiklės pavadinimas</t>
  </si>
  <si>
    <t>Poveiklės matavimo vnt.</t>
  </si>
  <si>
    <t>Poveiklės siektina reikšmė</t>
  </si>
  <si>
    <t>Tiesioginių išlaidų suma, Eur</t>
  </si>
  <si>
    <t>Prašomas finansavimas, Eur</t>
  </si>
  <si>
    <t>Iš viso:</t>
  </si>
  <si>
    <t>2 lentelė: MTEP veiklų išlaidos pagal išlaidų rūšis</t>
  </si>
  <si>
    <t>Išlaidų pavadinimas</t>
  </si>
  <si>
    <t>Iš jos tinkamo finansuoti PVM suma, Eur</t>
  </si>
  <si>
    <t>1</t>
  </si>
  <si>
    <t>2</t>
  </si>
  <si>
    <t>3</t>
  </si>
  <si>
    <t>4</t>
  </si>
  <si>
    <t>5</t>
  </si>
  <si>
    <t>6</t>
  </si>
  <si>
    <t>Projektą vykdančio personalo darbo užmokestis ir išlaidos su darbo santykiais susijusiems darbdavio įsipareigojimams</t>
  </si>
  <si>
    <t>7</t>
  </si>
  <si>
    <t>8</t>
  </si>
  <si>
    <t>Iš viso TIESIOGINIŲ išlaidų:</t>
  </si>
  <si>
    <t>9</t>
  </si>
  <si>
    <t>PROJEKTO BIUDŽETAS (tiesioginės+netiesioginės):</t>
  </si>
  <si>
    <t>1 išlaidų eilutės suma ir procentinė dalis</t>
  </si>
  <si>
    <t>3 išlaidų eilutės suma ir procentinė dalis</t>
  </si>
  <si>
    <t>MTEP veiklos tipas:</t>
  </si>
  <si>
    <t>Projekto poveiklės Nr.:</t>
  </si>
  <si>
    <t>Matavimo vienetas (pvz.: vnt., kompl. ir pan.):</t>
  </si>
  <si>
    <t>10</t>
  </si>
  <si>
    <t>Siektina reikšmė:</t>
  </si>
  <si>
    <t>Juridinio asmens, atsakingo už poveiklės reikšmės siekimą, pavadinimas:</t>
  </si>
  <si>
    <t>Pareiškėjas/partneris (pasirinkti):</t>
  </si>
  <si>
    <t>Partneris Nr. 1</t>
  </si>
  <si>
    <t>Finansavimo intensyvumas:</t>
  </si>
  <si>
    <t>Matavimo vnt.</t>
  </si>
  <si>
    <t>Kiekis</t>
  </si>
  <si>
    <t>Vieneto kaina be PVM, Eur</t>
  </si>
  <si>
    <t>Tinkamų finansuoti išlaidų suma be PVM, Eur</t>
  </si>
  <si>
    <t>Tiesioginių tinkamų finansuoti išlaidų suma, Eur</t>
  </si>
  <si>
    <t>Finansavimo proc.</t>
  </si>
  <si>
    <t>Išlaidų pagrindimo dokumentų pavadinimas, data ir Nr.</t>
  </si>
  <si>
    <t>Iš viso tiesioginių išlaidų: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</si>
  <si>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</si>
  <si>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</si>
  <si>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</si>
  <si>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</si>
  <si>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</si>
  <si>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</si>
  <si>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</si>
  <si>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</si>
  <si>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</si>
  <si>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</si>
  <si>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</si>
  <si>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</si>
  <si>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</si>
  <si>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</si>
  <si>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</si>
  <si>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</si>
  <si>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</si>
  <si>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</si>
  <si>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</si>
  <si>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</si>
  <si>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</si>
  <si>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</si>
  <si>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</si>
  <si>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</si>
  <si>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</si>
  <si>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</si>
  <si>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</si>
  <si>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</si>
  <si>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</si>
  <si>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</si>
  <si>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</si>
  <si>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</si>
  <si>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</si>
  <si>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</si>
  <si>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</si>
  <si>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</si>
  <si>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</si>
  <si>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</si>
  <si>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</si>
  <si>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</si>
  <si>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</si>
  <si>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</si>
  <si>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</si>
  <si>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</si>
  <si>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</si>
  <si>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</si>
  <si>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</si>
  <si>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</si>
  <si>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</si>
  <si>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</si>
  <si>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</si>
  <si>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</si>
  <si>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</si>
  <si>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</si>
  <si>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</si>
  <si>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</si>
  <si>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</si>
  <si>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</si>
  <si>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</si>
  <si>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</si>
  <si>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Pareigybės projekte pavadinimas</t>
  </si>
  <si>
    <t>Darbuotojo vardas pavardė</t>
  </si>
  <si>
    <t>val.</t>
  </si>
  <si>
    <t>Iš viso komandiruotei</t>
  </si>
  <si>
    <t>Dienpinigiai</t>
  </si>
  <si>
    <t>Gyvenamojo ploto nuoma</t>
  </si>
  <si>
    <t>Kelionės išlaidos</t>
  </si>
  <si>
    <t>Dalyvavimo mokestis</t>
  </si>
  <si>
    <t>FĮ 056-03</t>
  </si>
  <si>
    <t>FĮ-056-01</t>
  </si>
  <si>
    <t>FĮ 057-02</t>
  </si>
  <si>
    <t>FĮ-057-01</t>
  </si>
  <si>
    <t>Komandiruotės pavadinimas, vieta, trukmė dienomis, vykstančių asmenų skaičius</t>
  </si>
  <si>
    <t>Iš viso TIESIOGINIŲ projekto išlaidų:</t>
  </si>
  <si>
    <t>Netiesioginių išlaidų norma  nurodoma lape „Suvestinė“</t>
  </si>
  <si>
    <t>PAFT 172.1 papunktyje nurodyta fiksuotoji norma</t>
  </si>
  <si>
    <t>Iš viso tinkamų (tiesioginės+netiesioginės) finansuoti išlaidų:</t>
  </si>
  <si>
    <t>Vykdytojo tipas</t>
  </si>
  <si>
    <t>Tinkamos finansuoti išlaidos</t>
  </si>
  <si>
    <t>Prašomas finansavimas (tiesioginės+netiesioginės)</t>
  </si>
  <si>
    <t>Juridinis asmuo</t>
  </si>
  <si>
    <t>Pareiškėjas</t>
  </si>
  <si>
    <t>Partneris Nr. 2</t>
  </si>
  <si>
    <t>Partneris Nr. 3</t>
  </si>
  <si>
    <t>Veiklos Nr.</t>
  </si>
  <si>
    <t>Taikomieji moksliniai tyrimai</t>
  </si>
  <si>
    <t>Eksperimentinė plėtra</t>
  </si>
  <si>
    <t>nepriklausomi MTEP (neekonominė veikla)</t>
  </si>
  <si>
    <t>Eur</t>
  </si>
  <si>
    <t>FĮ-056-02</t>
  </si>
  <si>
    <t>FĮ-057-02</t>
  </si>
  <si>
    <t>FĮ-056-03</t>
  </si>
  <si>
    <t>FĮ-057-03</t>
  </si>
  <si>
    <t>FĮ-056-04</t>
  </si>
  <si>
    <t>FĮ-057-04</t>
  </si>
  <si>
    <t>FĮ-056-05</t>
  </si>
  <si>
    <t>FĮ-057-05</t>
  </si>
  <si>
    <t>FĮ-056-06</t>
  </si>
  <si>
    <t>FĮ-057-06</t>
  </si>
  <si>
    <t>FĮ-056-07</t>
  </si>
  <si>
    <t>FĮ-057-07</t>
  </si>
  <si>
    <t>FĮ-056-08</t>
  </si>
  <si>
    <t>FĮ-057-08</t>
  </si>
  <si>
    <t>FĮ-056-09</t>
  </si>
  <si>
    <t>FĮ-057-09</t>
  </si>
  <si>
    <t>FĮ-057-10</t>
  </si>
  <si>
    <t>FĮ-057-11</t>
  </si>
  <si>
    <t>FĮ-057-12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</si>
  <si>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</si>
  <si>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</si>
  <si>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</si>
  <si>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</si>
  <si>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</si>
  <si>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</si>
  <si>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</si>
  <si>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</si>
  <si>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Sheet 9</t>
  </si>
  <si>
    <t>Sheet 10</t>
  </si>
  <si>
    <t>Sheet 11</t>
  </si>
  <si>
    <t>Sheet 12</t>
  </si>
  <si>
    <t>Sheet 13</t>
  </si>
  <si>
    <t>Sheet 14</t>
  </si>
  <si>
    <t>vnt</t>
  </si>
  <si>
    <t>Projektą vykdančio personalo ir užsienio tyrėjų  komandiruočių išlaidos</t>
  </si>
  <si>
    <t>Projektą vykdančio personalo ir užsienio tyrėjų komandiruočių išlaidos</t>
  </si>
  <si>
    <r>
      <t xml:space="preserve">Pasirinkite netiesioginių išlaidų normą
</t>
    </r>
    <r>
      <rPr>
        <sz val="11"/>
        <color theme="1"/>
        <rFont val="Times New Roman"/>
        <family val="1"/>
      </rPr>
      <t>(0 proc. arba 7 proc.)</t>
    </r>
  </si>
  <si>
    <r>
      <rPr>
        <b/>
        <sz val="11"/>
        <rFont val="Times New Roman"/>
        <family val="1"/>
      </rPr>
      <t>NETIESIOGINĖS</t>
    </r>
    <r>
      <rPr>
        <sz val="11"/>
        <rFont val="Times New Roman"/>
        <family val="1"/>
      </rPr>
      <t xml:space="preserve"> išlaidos pagal fiksuotąją projekto išlaidų normą</t>
    </r>
  </si>
  <si>
    <r>
      <t xml:space="preserve">Vieneto kaina su PVM, Eur, </t>
    </r>
    <r>
      <rPr>
        <b/>
        <sz val="11"/>
        <color rgb="FFFF0000"/>
        <rFont val="Times New Roman"/>
        <family val="1"/>
      </rPr>
      <t>jei prašoma PVM finansavimo</t>
    </r>
  </si>
  <si>
    <r>
      <t xml:space="preserve">Tinkamo finansuoti PVM suma, Eur, </t>
    </r>
    <r>
      <rPr>
        <sz val="11"/>
        <color rgb="FFFF0000"/>
        <rFont val="Times New Roman"/>
        <family val="1"/>
      </rPr>
      <t>jei prašoma PVM finansavimo</t>
    </r>
  </si>
  <si>
    <t>NETIESIOGINĖS išlaidos</t>
  </si>
  <si>
    <t xml:space="preserve"> EDU tyrimo biudžeto forma</t>
  </si>
  <si>
    <t>Įranga, įrenginiai, techninė ir programinė įranga, licencijos IT produktams</t>
  </si>
  <si>
    <t>Edukaciniams tyrimams atlikimui reikalingų priemonių įsigijimo išlaidos</t>
  </si>
  <si>
    <t>Edukaciniams tyrimams atlikti reikalingų paslaugų įsigijimo išlaidos</t>
  </si>
  <si>
    <t>Išlaidų poreikio pagrindimas (nurodoma kokiai veiklai (-oms) išlaidos būtinos ir kokiu tikslu; jeigu yra sąsaja, susieti su siekiamu rodikliu)</t>
  </si>
  <si>
    <r>
      <t xml:space="preserve">Projektą vykdančio personalo darbo užmokestis ir išlaidos su darbo santykiais susijusiems darbdavio įsipareigojimams </t>
    </r>
    <r>
      <rPr>
        <sz val="11"/>
        <color rgb="FFFF0000"/>
        <rFont val="Times New Roman"/>
        <family val="1"/>
      </rPr>
      <t>(Biudžete turi būti nurodytas tas pats įkainis kaip ir pažymoje darbo užmokesčio apskaičiavimui, t. y. jau apskaičiuotas kartu su atostoginių išmokų fiksuotąja norma.)</t>
    </r>
  </si>
  <si>
    <t xml:space="preserve">Išlaidų pagrindimo dokumentų pavadinimas, data ir Nr. </t>
  </si>
  <si>
    <t>Komandiruotės pagrindimas (nurodoma į  kokią komandiruotę (šalis; vieta; renginio pavadinimas) ir kokiu tikslu vykstama; jeigu yra sąsaja, susieti su siekiamu rodikliu)</t>
  </si>
  <si>
    <t>EDU pavadinimas:</t>
  </si>
  <si>
    <t>EDU tyrimo pavadinimas: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</si>
</sst>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C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9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4" fillId="6" borderId="0" xfId="0" applyFont="1" applyFill="1"/>
    <xf numFmtId="0" fontId="4" fillId="6" borderId="0" xfId="0" applyFont="1" applyFill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9" fontId="3" fillId="0" borderId="0" xfId="0" applyNumberFormat="1" applyFont="1"/>
    <xf numFmtId="0" fontId="9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1" fillId="4" borderId="7" xfId="0" applyFont="1" applyFill="1" applyBorder="1" applyAlignment="1" applyProtection="1">
      <alignment horizontal="center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left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49" fontId="10" fillId="2" borderId="4" xfId="0" applyNumberFormat="1" applyFont="1" applyFill="1" applyBorder="1" applyAlignment="1" applyProtection="1">
      <alignment horizontal="center" vertical="center"/>
      <protection hidden="1"/>
    </xf>
    <xf numFmtId="4" fontId="10" fillId="0" borderId="4" xfId="0" applyNumberFormat="1" applyFont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Protection="1">
      <protection hidden="1"/>
    </xf>
    <xf numFmtId="49" fontId="11" fillId="4" borderId="6" xfId="0" applyNumberFormat="1" applyFont="1" applyFill="1" applyBorder="1" applyAlignment="1" applyProtection="1">
      <alignment horizontal="center" vertical="center"/>
      <protection hidden="1"/>
    </xf>
    <xf numFmtId="4" fontId="11" fillId="4" borderId="4" xfId="0" applyNumberFormat="1" applyFont="1" applyFill="1" applyBorder="1" applyAlignment="1" applyProtection="1">
      <alignment horizontal="center" vertical="center"/>
      <protection hidden="1"/>
    </xf>
    <xf numFmtId="49" fontId="11" fillId="2" borderId="0" xfId="0" applyNumberFormat="1" applyFont="1" applyFill="1" applyAlignment="1" applyProtection="1">
      <alignment horizontal="right" vertical="center"/>
      <protection hidden="1"/>
    </xf>
    <xf numFmtId="49" fontId="11" fillId="2" borderId="0" xfId="0" applyNumberFormat="1" applyFont="1" applyFill="1" applyAlignment="1" applyProtection="1">
      <alignment horizontal="center" vertical="center"/>
      <protection hidden="1"/>
    </xf>
    <xf numFmtId="4" fontId="11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49" fontId="10" fillId="0" borderId="4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 wrapText="1"/>
      <protection hidden="1"/>
    </xf>
    <xf numFmtId="0" fontId="13" fillId="2" borderId="0" xfId="0" applyFont="1" applyFill="1" applyProtection="1">
      <protection hidden="1"/>
    </xf>
    <xf numFmtId="4" fontId="10" fillId="2" borderId="4" xfId="0" applyNumberFormat="1" applyFont="1" applyFill="1" applyBorder="1" applyAlignment="1" applyProtection="1">
      <alignment horizontal="center" vertical="center"/>
      <protection hidden="1"/>
    </xf>
    <xf numFmtId="49" fontId="10" fillId="0" borderId="4" xfId="0" applyNumberFormat="1" applyFont="1" applyBorder="1" applyAlignment="1" applyProtection="1">
      <alignment vertical="center" wrapText="1"/>
      <protection hidden="1"/>
    </xf>
    <xf numFmtId="49" fontId="10" fillId="0" borderId="5" xfId="0" applyNumberFormat="1" applyFont="1" applyBorder="1" applyAlignment="1" applyProtection="1">
      <alignment horizontal="center" vertical="center"/>
      <protection hidden="1"/>
    </xf>
    <xf numFmtId="49" fontId="11" fillId="2" borderId="5" xfId="0" applyNumberFormat="1" applyFont="1" applyFill="1" applyBorder="1" applyAlignment="1" applyProtection="1">
      <alignment horizontal="right" vertical="center"/>
      <protection hidden="1"/>
    </xf>
    <xf numFmtId="49" fontId="11" fillId="2" borderId="2" xfId="0" applyNumberFormat="1" applyFont="1" applyFill="1" applyBorder="1" applyAlignment="1" applyProtection="1">
      <alignment horizontal="right" vertical="center"/>
      <protection hidden="1"/>
    </xf>
    <xf numFmtId="4" fontId="11" fillId="2" borderId="2" xfId="0" applyNumberFormat="1" applyFont="1" applyFill="1" applyBorder="1" applyAlignment="1" applyProtection="1">
      <alignment horizontal="center" vertical="center"/>
      <protection hidden="1"/>
    </xf>
    <xf numFmtId="4" fontId="11" fillId="2" borderId="3" xfId="0" applyNumberFormat="1" applyFont="1" applyFill="1" applyBorder="1" applyAlignment="1" applyProtection="1">
      <alignment horizontal="center" vertical="center"/>
      <protection hidden="1"/>
    </xf>
    <xf numFmtId="49" fontId="11" fillId="2" borderId="2" xfId="0" applyNumberFormat="1" applyFont="1" applyFill="1" applyBorder="1" applyAlignment="1" applyProtection="1">
      <alignment horizontal="right" vertical="center" wrapText="1"/>
      <protection hidden="1"/>
    </xf>
    <xf numFmtId="10" fontId="11" fillId="3" borderId="4" xfId="0" applyNumberFormat="1" applyFont="1" applyFill="1" applyBorder="1" applyAlignment="1" applyProtection="1">
      <alignment horizontal="center" vertical="center"/>
      <protection hidden="1"/>
    </xf>
    <xf numFmtId="4" fontId="9" fillId="2" borderId="11" xfId="0" applyNumberFormat="1" applyFont="1" applyFill="1" applyBorder="1" applyAlignment="1" applyProtection="1">
      <alignment horizontal="left" vertical="center"/>
      <protection hidden="1"/>
    </xf>
    <xf numFmtId="4" fontId="11" fillId="2" borderId="1" xfId="0" applyNumberFormat="1" applyFont="1" applyFill="1" applyBorder="1" applyAlignment="1" applyProtection="1">
      <alignment horizontal="center" vertical="center"/>
      <protection hidden="1"/>
    </xf>
    <xf numFmtId="49" fontId="13" fillId="2" borderId="4" xfId="0" applyNumberFormat="1" applyFont="1" applyFill="1" applyBorder="1" applyAlignment="1" applyProtection="1">
      <alignment vertical="center" wrapText="1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10" fontId="10" fillId="0" borderId="4" xfId="0" applyNumberFormat="1" applyFont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10" fontId="10" fillId="2" borderId="4" xfId="1" applyNumberFormat="1" applyFont="1" applyFill="1" applyBorder="1" applyAlignment="1" applyProtection="1">
      <alignment horizontal="center" vertical="center"/>
      <protection hidden="1"/>
    </xf>
    <xf numFmtId="10" fontId="10" fillId="2" borderId="4" xfId="0" applyNumberFormat="1" applyFont="1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right" vertical="top"/>
      <protection hidden="1"/>
    </xf>
    <xf numFmtId="49" fontId="10" fillId="3" borderId="1" xfId="0" applyNumberFormat="1" applyFont="1" applyFill="1" applyBorder="1" applyAlignment="1">
      <alignment horizontal="left" wrapText="1"/>
    </xf>
    <xf numFmtId="49" fontId="10" fillId="2" borderId="0" xfId="0" applyNumberFormat="1" applyFont="1" applyFill="1" applyAlignment="1" applyProtection="1">
      <alignment wrapText="1"/>
      <protection hidden="1"/>
    </xf>
    <xf numFmtId="49" fontId="5" fillId="2" borderId="0" xfId="0" applyNumberFormat="1" applyFont="1" applyFill="1" applyAlignment="1" applyProtection="1">
      <alignment wrapText="1"/>
      <protection hidden="1"/>
    </xf>
    <xf numFmtId="49" fontId="10" fillId="2" borderId="0" xfId="0" applyNumberFormat="1" applyFont="1" applyFill="1" applyAlignment="1" applyProtection="1">
      <alignment horizontal="left" wrapText="1"/>
      <protection hidden="1"/>
    </xf>
    <xf numFmtId="49" fontId="10" fillId="3" borderId="0" xfId="0" applyNumberFormat="1" applyFont="1" applyFill="1" applyAlignment="1">
      <alignment horizontal="left" wrapText="1"/>
    </xf>
    <xf numFmtId="49" fontId="10" fillId="3" borderId="2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 vertical="center" wrapText="1"/>
    </xf>
    <xf numFmtId="9" fontId="10" fillId="3" borderId="2" xfId="0" applyNumberFormat="1" applyFont="1" applyFill="1" applyBorder="1" applyAlignment="1">
      <alignment horizontal="center" wrapText="1"/>
    </xf>
    <xf numFmtId="49" fontId="10" fillId="2" borderId="3" xfId="0" applyNumberFormat="1" applyFont="1" applyFill="1" applyBorder="1" applyAlignment="1" applyProtection="1">
      <alignment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49" fontId="10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horizontal="right" vertical="center" wrapText="1"/>
      <protection hidden="1"/>
    </xf>
    <xf numFmtId="4" fontId="10" fillId="4" borderId="4" xfId="0" applyNumberFormat="1" applyFont="1" applyFill="1" applyBorder="1" applyAlignment="1" applyProtection="1">
      <alignment horizontal="center" vertical="center"/>
      <protection hidden="1"/>
    </xf>
    <xf numFmtId="9" fontId="10" fillId="4" borderId="4" xfId="1" applyFont="1" applyFill="1" applyBorder="1" applyAlignment="1" applyProtection="1">
      <alignment horizontal="center" vertical="center"/>
      <protection hidden="1"/>
    </xf>
    <xf numFmtId="0" fontId="10" fillId="4" borderId="4" xfId="0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top" wrapText="1"/>
      <protection hidden="1"/>
    </xf>
    <xf numFmtId="49" fontId="10" fillId="5" borderId="4" xfId="0" applyNumberFormat="1" applyFont="1" applyFill="1" applyBorder="1" applyAlignment="1" applyProtection="1">
      <alignment horizontal="center" vertical="center"/>
      <protection hidden="1"/>
    </xf>
    <xf numFmtId="0" fontId="10" fillId="5" borderId="6" xfId="0" applyFont="1" applyFill="1" applyBorder="1" applyAlignment="1" applyProtection="1">
      <alignment horizontal="left" vertical="center" wrapText="1"/>
      <protection hidden="1"/>
    </xf>
    <xf numFmtId="4" fontId="10" fillId="5" borderId="4" xfId="0" applyNumberFormat="1" applyFont="1" applyFill="1" applyBorder="1" applyAlignment="1" applyProtection="1">
      <alignment horizontal="center" vertical="center"/>
      <protection hidden="1"/>
    </xf>
    <xf numFmtId="10" fontId="10" fillId="5" borderId="4" xfId="1" applyNumberFormat="1" applyFont="1" applyFill="1" applyBorder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vertical="center" wrapText="1"/>
      <protection hidden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2" fontId="10" fillId="2" borderId="0" xfId="0" applyNumberFormat="1" applyFont="1" applyFill="1" applyProtection="1">
      <protection hidden="1"/>
    </xf>
    <xf numFmtId="0" fontId="10" fillId="3" borderId="2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4" fontId="10" fillId="7" borderId="4" xfId="0" applyNumberFormat="1" applyFont="1" applyFill="1" applyBorder="1" applyAlignment="1" applyProtection="1">
      <alignment horizontal="center" vertical="center"/>
      <protection hidden="1"/>
    </xf>
    <xf numFmtId="10" fontId="10" fillId="2" borderId="0" xfId="0" applyNumberFormat="1" applyFont="1" applyFill="1" applyProtection="1">
      <protection hidden="1"/>
    </xf>
    <xf numFmtId="0" fontId="10" fillId="3" borderId="4" xfId="0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horizontal="center" vertical="top"/>
    </xf>
    <xf numFmtId="0" fontId="10" fillId="2" borderId="4" xfId="0" applyFont="1" applyFill="1" applyBorder="1" applyAlignment="1" applyProtection="1">
      <alignment vertical="top" wrapText="1"/>
      <protection hidden="1"/>
    </xf>
    <xf numFmtId="0" fontId="10" fillId="2" borderId="4" xfId="0" applyFont="1" applyFill="1" applyBorder="1" applyAlignment="1" applyProtection="1">
      <alignment horizontal="center" vertical="top" wrapText="1"/>
      <protection hidden="1"/>
    </xf>
    <xf numFmtId="3" fontId="10" fillId="2" borderId="4" xfId="0" applyNumberFormat="1" applyFont="1" applyFill="1" applyBorder="1" applyAlignment="1" applyProtection="1">
      <alignment horizontal="center" vertical="top"/>
      <protection hidden="1"/>
    </xf>
    <xf numFmtId="4" fontId="10" fillId="2" borderId="4" xfId="0" applyNumberFormat="1" applyFont="1" applyFill="1" applyBorder="1" applyAlignment="1" applyProtection="1">
      <alignment horizontal="center" vertical="top"/>
      <protection hidden="1"/>
    </xf>
    <xf numFmtId="3" fontId="10" fillId="3" borderId="4" xfId="0" applyNumberFormat="1" applyFont="1" applyFill="1" applyBorder="1" applyAlignment="1">
      <alignment horizontal="center" vertical="top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vertical="top" wrapText="1"/>
    </xf>
    <xf numFmtId="49" fontId="10" fillId="2" borderId="10" xfId="0" applyNumberFormat="1" applyFont="1" applyFill="1" applyBorder="1" applyAlignment="1" applyProtection="1">
      <alignment horizontal="center" vertical="center"/>
      <protection hidden="1"/>
    </xf>
    <xf numFmtId="4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4" fontId="10" fillId="8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left" vertical="center" wrapText="1"/>
      <protection hidden="1"/>
    </xf>
    <xf numFmtId="4" fontId="13" fillId="4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wrapText="1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right" vertical="center"/>
      <protection hidden="1"/>
    </xf>
    <xf numFmtId="0" fontId="10" fillId="5" borderId="6" xfId="0" applyFont="1" applyFill="1" applyBorder="1" applyAlignment="1" applyProtection="1">
      <alignment horizontal="right" vertical="center"/>
      <protection hidden="1"/>
    </xf>
    <xf numFmtId="49" fontId="11" fillId="4" borderId="5" xfId="0" applyNumberFormat="1" applyFont="1" applyFill="1" applyBorder="1" applyAlignment="1" applyProtection="1">
      <alignment horizontal="right" vertical="center"/>
      <protection hidden="1"/>
    </xf>
    <xf numFmtId="49" fontId="11" fillId="4" borderId="6" xfId="0" applyNumberFormat="1" applyFont="1" applyFill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9" fontId="10" fillId="4" borderId="5" xfId="0" applyNumberFormat="1" applyFont="1" applyFill="1" applyBorder="1" applyAlignment="1" applyProtection="1">
      <alignment horizontal="right" vertical="center"/>
      <protection hidden="1"/>
    </xf>
    <xf numFmtId="49" fontId="10" fillId="4" borderId="1" xfId="0" applyNumberFormat="1" applyFont="1" applyFill="1" applyBorder="1" applyAlignment="1" applyProtection="1">
      <alignment horizontal="right" vertical="center"/>
      <protection hidden="1"/>
    </xf>
    <xf numFmtId="49" fontId="10" fillId="4" borderId="2" xfId="0" applyNumberFormat="1" applyFont="1" applyFill="1" applyBorder="1" applyAlignment="1" applyProtection="1">
      <alignment horizontal="right" vertical="center"/>
      <protection hidden="1"/>
    </xf>
    <xf numFmtId="49" fontId="10" fillId="4" borderId="6" xfId="0" applyNumberFormat="1" applyFont="1" applyFill="1" applyBorder="1" applyAlignment="1" applyProtection="1">
      <alignment horizontal="right" vertical="center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center" wrapText="1"/>
      <protection hidden="1"/>
    </xf>
    <xf numFmtId="0" fontId="10" fillId="2" borderId="5" xfId="0" applyFont="1" applyFill="1" applyBorder="1" applyAlignment="1" applyProtection="1">
      <alignment horizontal="left" vertical="center" wrapText="1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10" fontId="10" fillId="2" borderId="5" xfId="0" applyNumberFormat="1" applyFont="1" applyFill="1" applyBorder="1" applyAlignment="1" applyProtection="1">
      <alignment horizontal="center" vertical="center" wrapText="1"/>
      <protection hidden="1"/>
    </xf>
    <xf numFmtId="10" fontId="10" fillId="2" borderId="2" xfId="0" applyNumberFormat="1" applyFont="1" applyFill="1" applyBorder="1" applyAlignment="1" applyProtection="1">
      <alignment horizontal="center" vertical="center"/>
      <protection hidden="1"/>
    </xf>
    <xf numFmtId="10" fontId="10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49" fontId="10" fillId="2" borderId="7" xfId="0" applyNumberFormat="1" applyFont="1" applyFill="1" applyBorder="1" applyAlignment="1" applyProtection="1">
      <alignment horizontal="center" vertical="top"/>
      <protection hidden="1"/>
    </xf>
    <xf numFmtId="49" fontId="10" fillId="2" borderId="8" xfId="0" applyNumberFormat="1" applyFont="1" applyFill="1" applyBorder="1" applyAlignment="1" applyProtection="1">
      <alignment horizontal="center" vertical="top"/>
      <protection hidden="1"/>
    </xf>
    <xf numFmtId="49" fontId="10" fillId="2" borderId="7" xfId="0" applyNumberFormat="1" applyFont="1" applyFill="1" applyBorder="1" applyAlignment="1" applyProtection="1">
      <alignment horizontal="center" vertical="center"/>
      <protection hidden="1"/>
    </xf>
    <xf numFmtId="49" fontId="10" fillId="2" borderId="8" xfId="0" applyNumberFormat="1" applyFont="1" applyFill="1" applyBorder="1" applyAlignment="1" applyProtection="1">
      <alignment horizontal="center" vertical="center"/>
      <protection hidden="1"/>
    </xf>
    <xf numFmtId="49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3" fontId="10" fillId="3" borderId="7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 vertical="center"/>
    </xf>
    <xf numFmtId="4" fontId="10" fillId="2" borderId="7" xfId="0" applyNumberFormat="1" applyFont="1" applyFill="1" applyBorder="1" applyAlignment="1" applyProtection="1">
      <alignment horizontal="center" vertical="center"/>
      <protection hidden="1"/>
    </xf>
    <xf numFmtId="4" fontId="10" fillId="2" borderId="8" xfId="0" applyNumberFormat="1" applyFont="1" applyFill="1" applyBorder="1" applyAlignment="1" applyProtection="1">
      <alignment horizontal="center" vertical="center"/>
      <protection hidden="1"/>
    </xf>
    <xf numFmtId="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10" fillId="5" borderId="5" xfId="0" applyFont="1" applyFill="1" applyBorder="1" applyAlignment="1" applyProtection="1">
      <alignment horizontal="left" vertical="center" wrapText="1"/>
      <protection hidden="1"/>
    </xf>
    <xf numFmtId="0" fontId="10" fillId="5" borderId="2" xfId="0" applyFont="1" applyFill="1" applyBorder="1" applyAlignment="1" applyProtection="1">
      <alignment horizontal="left" vertical="center" wrapText="1"/>
      <protection hidden="1"/>
    </xf>
    <xf numFmtId="0" fontId="10" fillId="5" borderId="6" xfId="0" applyFont="1" applyFill="1" applyBorder="1" applyAlignment="1" applyProtection="1">
      <alignment horizontal="left" vertical="center" wrapText="1"/>
      <protection hidden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 applyProtection="1">
      <alignment horizontal="center" vertical="center"/>
      <protection hidden="1"/>
    </xf>
    <xf numFmtId="4" fontId="13" fillId="2" borderId="8" xfId="0" applyNumberFormat="1" applyFont="1" applyFill="1" applyBorder="1" applyAlignment="1" applyProtection="1">
      <alignment horizontal="center" vertical="center"/>
      <protection hidden="1"/>
    </xf>
    <xf numFmtId="4" fontId="13" fillId="2" borderId="9" xfId="0" applyNumberFormat="1" applyFont="1" applyFill="1" applyBorder="1" applyAlignment="1" applyProtection="1">
      <alignment horizontal="center" vertical="center"/>
      <protection hidden="1"/>
    </xf>
    <xf numFmtId="0" fontId="10" fillId="3" borderId="4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wrapText="1"/>
    </xf>
    <xf numFmtId="49" fontId="10" fillId="3" borderId="0" xfId="0" applyNumberFormat="1" applyFont="1" applyFill="1" applyAlignment="1">
      <alignment horizontal="left" wrapText="1"/>
    </xf>
    <xf numFmtId="49" fontId="10" fillId="2" borderId="3" xfId="0" applyNumberFormat="1" applyFont="1" applyFill="1" applyBorder="1" applyAlignment="1" applyProtection="1">
      <alignment horizontal="right" wrapText="1"/>
      <protection hidden="1"/>
    </xf>
    <xf numFmtId="49" fontId="10" fillId="3" borderId="2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wrapText="1"/>
    </xf>
    <xf numFmtId="0" fontId="10" fillId="2" borderId="0" xfId="0" applyFont="1" applyFill="1" applyAlignment="1" applyProtection="1">
      <alignment horizontal="right" vertical="top"/>
      <protection hidden="1"/>
    </xf>
    <xf numFmtId="49" fontId="10" fillId="3" borderId="2" xfId="0" applyNumberFormat="1" applyFont="1" applyFill="1" applyBorder="1" applyAlignment="1">
      <alignment horizontal="left" shrinkToFit="1"/>
    </xf>
    <xf numFmtId="0" fontId="10" fillId="2" borderId="0" xfId="0" applyFont="1" applyFill="1" applyAlignment="1" applyProtection="1">
      <alignment horizontal="right" vertical="center" wrapText="1"/>
      <protection hidden="1"/>
    </xf>
    <xf numFmtId="0" fontId="10" fillId="4" borderId="5" xfId="0" applyFont="1" applyFill="1" applyBorder="1" applyAlignment="1" applyProtection="1">
      <alignment horizontal="right" vertical="center" wrapText="1"/>
      <protection hidden="1"/>
    </xf>
    <xf numFmtId="0" fontId="10" fillId="4" borderId="2" xfId="0" applyFont="1" applyFill="1" applyBorder="1" applyAlignment="1" applyProtection="1">
      <alignment horizontal="right" vertical="center" wrapText="1"/>
      <protection hidden="1"/>
    </xf>
    <xf numFmtId="0" fontId="10" fillId="4" borderId="6" xfId="0" applyFont="1" applyFill="1" applyBorder="1" applyAlignment="1" applyProtection="1">
      <alignment horizontal="right" vertical="center" wrapText="1"/>
      <protection hidden="1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10" fontId="10" fillId="2" borderId="4" xfId="0" applyNumberFormat="1" applyFont="1" applyFill="1" applyBorder="1" applyProtection="1">
      <protection hidden="1"/>
    </xf>
    <xf numFmtId="0" fontId="10" fillId="2" borderId="4" xfId="0" applyFont="1" applyFill="1" applyBorder="1" applyProtection="1">
      <protection hidden="1"/>
    </xf>
    <xf numFmtId="0" fontId="10" fillId="4" borderId="4" xfId="0" applyFont="1" applyFill="1" applyBorder="1" applyAlignment="1" applyProtection="1">
      <alignment horizontal="center" wrapText="1"/>
      <protection hidden="1"/>
    </xf>
    <xf numFmtId="10" fontId="10" fillId="4" borderId="4" xfId="0" applyNumberFormat="1" applyFont="1" applyFill="1" applyBorder="1" applyAlignment="1" applyProtection="1">
      <alignment horizontal="center" wrapText="1"/>
      <protection hidden="1"/>
    </xf>
  </cellXfs>
  <cellStyles count="2">
    <cellStyle name="Normal" xfId="0" builtinId="0"/>
    <cellStyle name="Percent" xfId="1" builtinId="5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/>
        <i val="0"/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b/>
        <i val="0"/>
        <strike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</xdr:row>
      <xdr:rowOff>30480</xdr:rowOff>
    </xdr:from>
    <xdr:to>
      <xdr:col>0</xdr:col>
      <xdr:colOff>1017298</xdr:colOff>
      <xdr:row>3</xdr:row>
      <xdr:rowOff>93841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90A7C6E2-7CF8-4E61-A9A6-AC117859978D}"/>
            </a:ext>
          </a:extLst>
        </xdr:cNvPr>
        <xdr:cNvSpPr/>
      </xdr:nvSpPr>
      <xdr:spPr bwMode="auto">
        <a:xfrm>
          <a:off x="22860" y="30480"/>
          <a:ext cx="990600" cy="3124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3CE0-D01E-4AB4-9DE4-47B483D8657C}">
  <sheetPr codeName="Sheet1"/>
  <dimension ref="A1:I35"/>
  <sheetViews>
    <sheetView topLeftCell="A9" zoomScale="140" zoomScaleNormal="140" workbookViewId="0">
      <selection activeCell="A4" sqref="A4"/>
    </sheetView>
  </sheetViews>
  <sheetFormatPr baseColWidth="10" defaultColWidth="9.1640625" defaultRowHeight="14" x14ac:dyDescent="0.15"/>
  <cols>
    <col min="1" max="1" width="30.83203125" style="14" customWidth="1"/>
    <col min="2" max="2" width="62" style="14" customWidth="1"/>
    <col min="3" max="3" width="18.33203125" style="15" customWidth="1"/>
    <col min="4" max="4" width="17.1640625" style="15" customWidth="1"/>
    <col min="5" max="5" width="14.33203125" style="15" customWidth="1"/>
    <col min="6" max="6" width="14.83203125" style="15" customWidth="1"/>
    <col min="7" max="7" width="14.6640625" style="14" customWidth="1"/>
    <col min="8" max="8" width="14.83203125" style="14" customWidth="1"/>
    <col min="9" max="9" width="12.6640625" style="14" customWidth="1"/>
    <col min="10" max="10" width="13.33203125" style="14" customWidth="1"/>
    <col min="11" max="16384" width="9.1640625" style="14"/>
  </cols>
  <sheetData>
    <row r="1" spans="1:9" ht="76" customHeight="1" x14ac:dyDescent="0.15">
      <c r="A1" s="13"/>
      <c r="C1" s="109"/>
      <c r="D1" s="109"/>
      <c r="E1" s="109"/>
    </row>
    <row r="2" spans="1:9" x14ac:dyDescent="0.15">
      <c r="B2" s="16"/>
      <c r="C2" s="16"/>
      <c r="D2" s="16"/>
    </row>
    <row r="3" spans="1:9" ht="14.5" customHeight="1" x14ac:dyDescent="0.15">
      <c r="A3" s="110" t="s">
        <v>171</v>
      </c>
      <c r="B3" s="110"/>
      <c r="C3" s="110"/>
      <c r="D3" s="110"/>
      <c r="E3" s="17"/>
      <c r="F3" s="17"/>
    </row>
    <row r="4" spans="1:9" ht="43.25" customHeight="1" x14ac:dyDescent="0.15">
      <c r="A4" s="18" t="s">
        <v>0</v>
      </c>
      <c r="B4" s="18" t="s">
        <v>1</v>
      </c>
      <c r="C4" s="18" t="s">
        <v>2</v>
      </c>
      <c r="D4" s="18" t="s">
        <v>3</v>
      </c>
      <c r="E4" s="19" t="s">
        <v>4</v>
      </c>
      <c r="F4" s="20" t="s">
        <v>5</v>
      </c>
    </row>
    <row r="5" spans="1:9" x14ac:dyDescent="0.15">
      <c r="A5" s="21">
        <v>1</v>
      </c>
      <c r="B5" s="22">
        <f>'1'!$D$3</f>
        <v>0</v>
      </c>
      <c r="C5" s="23">
        <f>'1'!$D$4</f>
        <v>0</v>
      </c>
      <c r="D5" s="24">
        <f>'1'!$H$4</f>
        <v>0</v>
      </c>
      <c r="E5" s="25">
        <f>'1'!$I$9</f>
        <v>0</v>
      </c>
      <c r="F5" s="25">
        <f>'1'!$K$9</f>
        <v>0</v>
      </c>
      <c r="G5" s="26"/>
    </row>
    <row r="6" spans="1:9" x14ac:dyDescent="0.15">
      <c r="A6" s="113" t="s">
        <v>6</v>
      </c>
      <c r="B6" s="114"/>
      <c r="C6" s="27"/>
      <c r="D6" s="27"/>
      <c r="E6" s="28">
        <f>SUM(E5:E5)</f>
        <v>0</v>
      </c>
      <c r="F6" s="28">
        <f>SUM(F5:F5)</f>
        <v>0</v>
      </c>
      <c r="I6" s="26"/>
    </row>
    <row r="7" spans="1:9" x14ac:dyDescent="0.15">
      <c r="A7" s="29"/>
      <c r="B7" s="29"/>
      <c r="C7" s="30"/>
      <c r="D7" s="30"/>
      <c r="E7" s="31"/>
      <c r="F7" s="31"/>
    </row>
    <row r="8" spans="1:9" ht="12" customHeight="1" x14ac:dyDescent="0.15">
      <c r="A8" s="110" t="s">
        <v>7</v>
      </c>
      <c r="B8" s="110"/>
      <c r="C8" s="110"/>
      <c r="D8" s="110"/>
      <c r="E8" s="32"/>
      <c r="F8" s="32"/>
    </row>
    <row r="9" spans="1:9" ht="45" x14ac:dyDescent="0.15">
      <c r="A9" s="20" t="s">
        <v>0</v>
      </c>
      <c r="B9" s="33" t="s">
        <v>8</v>
      </c>
      <c r="C9" s="20" t="s">
        <v>4</v>
      </c>
      <c r="D9" s="20" t="s">
        <v>9</v>
      </c>
      <c r="E9" s="20" t="s">
        <v>5</v>
      </c>
    </row>
    <row r="10" spans="1:9" ht="15" x14ac:dyDescent="0.15">
      <c r="A10" s="34" t="s">
        <v>10</v>
      </c>
      <c r="B10" s="35" t="s">
        <v>172</v>
      </c>
      <c r="C10" s="25">
        <f>'1'!I10</f>
        <v>0</v>
      </c>
      <c r="D10" s="25">
        <f>'1'!J10</f>
        <v>0</v>
      </c>
      <c r="E10" s="25">
        <f>'1'!K10</f>
        <v>0</v>
      </c>
      <c r="G10" s="36"/>
    </row>
    <row r="11" spans="1:9" ht="15" x14ac:dyDescent="0.15">
      <c r="A11" s="34" t="s">
        <v>11</v>
      </c>
      <c r="B11" s="35" t="s">
        <v>174</v>
      </c>
      <c r="C11" s="25">
        <f>'1'!I31</f>
        <v>0</v>
      </c>
      <c r="D11" s="25">
        <f>'1'!J31</f>
        <v>0</v>
      </c>
      <c r="E11" s="25">
        <f>'1'!K31</f>
        <v>0</v>
      </c>
      <c r="G11" s="36"/>
    </row>
    <row r="12" spans="1:9" ht="15" x14ac:dyDescent="0.15">
      <c r="A12" s="34" t="s">
        <v>12</v>
      </c>
      <c r="B12" s="35" t="s">
        <v>173</v>
      </c>
      <c r="C12" s="37">
        <f>'1'!I42</f>
        <v>0</v>
      </c>
      <c r="D12" s="25">
        <f>'1'!J42</f>
        <v>0</v>
      </c>
      <c r="E12" s="25">
        <f>'1'!K42</f>
        <v>0</v>
      </c>
    </row>
    <row r="13" spans="1:9" ht="30" x14ac:dyDescent="0.15">
      <c r="A13" s="34" t="s">
        <v>13</v>
      </c>
      <c r="B13" s="35" t="s">
        <v>16</v>
      </c>
      <c r="C13" s="37">
        <f>'1'!H53</f>
        <v>0</v>
      </c>
      <c r="D13" s="25">
        <v>0</v>
      </c>
      <c r="E13" s="25">
        <f>'1'!K53</f>
        <v>0</v>
      </c>
    </row>
    <row r="14" spans="1:9" ht="15" x14ac:dyDescent="0.15">
      <c r="A14" s="34" t="s">
        <v>14</v>
      </c>
      <c r="B14" s="35" t="s">
        <v>165</v>
      </c>
      <c r="C14" s="37">
        <f>'1'!H104</f>
        <v>0</v>
      </c>
      <c r="D14" s="25">
        <v>0</v>
      </c>
      <c r="E14" s="25">
        <f>'1'!K104</f>
        <v>0</v>
      </c>
    </row>
    <row r="15" spans="1:9" x14ac:dyDescent="0.15">
      <c r="A15" s="34" t="s">
        <v>15</v>
      </c>
      <c r="B15" s="38"/>
      <c r="C15" s="25"/>
      <c r="D15" s="25"/>
      <c r="E15" s="25"/>
    </row>
    <row r="16" spans="1:9" x14ac:dyDescent="0.15">
      <c r="A16" s="34" t="s">
        <v>17</v>
      </c>
      <c r="B16" s="38"/>
      <c r="C16" s="25"/>
      <c r="D16" s="25"/>
      <c r="E16" s="25"/>
    </row>
    <row r="17" spans="1:6" x14ac:dyDescent="0.15">
      <c r="A17" s="34" t="s">
        <v>18</v>
      </c>
      <c r="C17" s="25"/>
      <c r="D17" s="25"/>
      <c r="E17" s="25"/>
    </row>
    <row r="18" spans="1:6" x14ac:dyDescent="0.15">
      <c r="A18" s="39" t="s">
        <v>20</v>
      </c>
      <c r="B18" s="38"/>
      <c r="C18" s="25"/>
      <c r="D18" s="25"/>
      <c r="E18" s="25"/>
    </row>
    <row r="19" spans="1:6" x14ac:dyDescent="0.15">
      <c r="A19" s="113" t="s">
        <v>19</v>
      </c>
      <c r="B19" s="114"/>
      <c r="C19" s="28">
        <f>SUM(C10:C17)</f>
        <v>0</v>
      </c>
      <c r="D19" s="28">
        <f>SUM(D10:D17)</f>
        <v>0</v>
      </c>
      <c r="E19" s="28">
        <f>SUM(E10:E17)</f>
        <v>0</v>
      </c>
    </row>
    <row r="20" spans="1:6" x14ac:dyDescent="0.15">
      <c r="A20" s="40"/>
      <c r="B20" s="41"/>
      <c r="C20" s="42"/>
      <c r="D20" s="43"/>
    </row>
    <row r="21" spans="1:6" ht="22.25" customHeight="1" x14ac:dyDescent="0.15">
      <c r="A21" s="40"/>
      <c r="B21" s="44" t="s">
        <v>166</v>
      </c>
      <c r="C21" s="45">
        <v>7.0000000000000007E-2</v>
      </c>
      <c r="D21" s="46" t="str">
        <f>IF(C21&gt;7%,"DĖMESIO! Neteisioginių išlaidų norma negali viršyti 7 proc.","")</f>
        <v/>
      </c>
    </row>
    <row r="22" spans="1:6" x14ac:dyDescent="0.15">
      <c r="A22" s="40"/>
      <c r="B22" s="41"/>
      <c r="C22" s="42"/>
      <c r="D22" s="47"/>
    </row>
    <row r="23" spans="1:6" ht="21.5" customHeight="1" x14ac:dyDescent="0.15">
      <c r="A23" s="24" t="s">
        <v>20</v>
      </c>
      <c r="B23" s="48" t="s">
        <v>167</v>
      </c>
      <c r="C23" s="37">
        <f>ROUNDDOWN(('1'!$G$157),2)</f>
        <v>0</v>
      </c>
      <c r="D23" s="37">
        <f>ROUNDDOWN(('1'!$H$157),2)</f>
        <v>0</v>
      </c>
      <c r="E23" s="37">
        <f>ROUNDDOWN(('1'!$I$157),2)</f>
        <v>0</v>
      </c>
    </row>
    <row r="24" spans="1:6" x14ac:dyDescent="0.15">
      <c r="C24" s="14"/>
      <c r="D24" s="14"/>
      <c r="E24" s="13"/>
    </row>
    <row r="25" spans="1:6" ht="23.5" customHeight="1" x14ac:dyDescent="0.15">
      <c r="A25" s="113" t="s">
        <v>21</v>
      </c>
      <c r="B25" s="114"/>
      <c r="C25" s="28">
        <f>SUM(C19,C23)</f>
        <v>0</v>
      </c>
      <c r="D25" s="28">
        <f t="shared" ref="D25:E25" si="0">SUM(D19,D23)</f>
        <v>0</v>
      </c>
      <c r="E25" s="28">
        <f t="shared" si="0"/>
        <v>0</v>
      </c>
    </row>
    <row r="26" spans="1:6" x14ac:dyDescent="0.15">
      <c r="A26" s="49"/>
      <c r="B26" s="49"/>
      <c r="C26" s="50"/>
      <c r="D26" s="50"/>
      <c r="E26" s="51"/>
      <c r="F26" s="50"/>
    </row>
    <row r="27" spans="1:6" x14ac:dyDescent="0.15">
      <c r="A27" s="111" t="s">
        <v>22</v>
      </c>
      <c r="B27" s="112"/>
      <c r="C27" s="52">
        <f>C10</f>
        <v>0</v>
      </c>
      <c r="D27" s="53" t="str">
        <f>IFERROR(C10/C25, "0%")</f>
        <v>0%</v>
      </c>
      <c r="E27" s="54"/>
    </row>
    <row r="28" spans="1:6" x14ac:dyDescent="0.15">
      <c r="A28" s="111" t="s">
        <v>23</v>
      </c>
      <c r="B28" s="112"/>
      <c r="C28" s="55">
        <f>C12</f>
        <v>0</v>
      </c>
      <c r="D28" s="56" t="str">
        <f>IFERROR(C12/C25, "0%")</f>
        <v>0%</v>
      </c>
      <c r="E28" s="54"/>
    </row>
    <row r="29" spans="1:6" x14ac:dyDescent="0.15">
      <c r="A29" s="111"/>
      <c r="B29" s="112"/>
      <c r="C29" s="55"/>
      <c r="D29" s="57"/>
      <c r="E29" s="58" t="str">
        <f>IF(C29&gt;(C25*0.1),"DĖMESIO! Patikrinkite, ar biudžeto eilutės Nr. 9 suma neviršija 10 proc. pagal PFSA 5.4.9 p. numatytų tinkamų finansuoti išlaidų.","")</f>
        <v/>
      </c>
    </row>
    <row r="30" spans="1:6" x14ac:dyDescent="0.15">
      <c r="A30" s="111"/>
      <c r="B30" s="112"/>
      <c r="C30" s="55"/>
      <c r="D30" s="57"/>
      <c r="E30" s="58" t="str">
        <f>IF(C30&gt;(C19*0.07),"DĖMESIO! Patikrinkite, ar biudžeto eilutės Nr. 10 suma neviršija 7 proc. pagal PFSA 5.4.10 p. numatytų tinkamų finansuoti išlaidų.","")</f>
        <v/>
      </c>
    </row>
    <row r="32" spans="1:6" ht="14.5" customHeight="1" x14ac:dyDescent="0.15">
      <c r="A32" s="115"/>
      <c r="B32" s="115"/>
      <c r="C32" s="115"/>
      <c r="D32" s="115"/>
    </row>
    <row r="33" spans="3:7" x14ac:dyDescent="0.15">
      <c r="G33" s="36"/>
    </row>
    <row r="34" spans="3:7" ht="43.25" customHeight="1" x14ac:dyDescent="0.15">
      <c r="C34" s="16"/>
      <c r="E34" s="108"/>
      <c r="F34" s="108"/>
      <c r="G34" s="36"/>
    </row>
    <row r="35" spans="3:7" x14ac:dyDescent="0.15">
      <c r="G35" s="36"/>
    </row>
  </sheetData>
  <protectedRanges>
    <protectedRange sqref="C21" name="Diapazonas1"/>
  </protectedRanges>
  <mergeCells count="12">
    <mergeCell ref="C1:E1"/>
    <mergeCell ref="A3:D3"/>
    <mergeCell ref="A29:B29"/>
    <mergeCell ref="A30:B30"/>
    <mergeCell ref="A6:B6"/>
    <mergeCell ref="A25:B25"/>
    <mergeCell ref="A27:B27"/>
    <mergeCell ref="A28:B28"/>
    <mergeCell ref="A19:B19"/>
    <mergeCell ref="A32:D32"/>
    <mergeCell ref="A8:D8"/>
    <mergeCell ref="E34:F34"/>
  </mergeCells>
  <phoneticPr fontId="2" type="noConversion"/>
  <conditionalFormatting sqref="A5:D5 C10:E19 C20:D20 C22:D22 C23:E23 E5:F7">
    <cfRule type="cellIs" dxfId="7" priority="9" operator="equal">
      <formula>0</formula>
    </cfRule>
  </conditionalFormatting>
  <conditionalFormatting sqref="C27">
    <cfRule type="cellIs" dxfId="6" priority="20" operator="greaterThan">
      <formula>$C$25*0.5</formula>
    </cfRule>
  </conditionalFormatting>
  <conditionalFormatting sqref="C28">
    <cfRule type="cellIs" dxfId="5" priority="18" operator="greaterThan">
      <formula>$C$25*0.5</formula>
    </cfRule>
  </conditionalFormatting>
  <conditionalFormatting sqref="C29">
    <cfRule type="cellIs" dxfId="4" priority="5" operator="greaterThan">
      <formula>$C$25*0.1</formula>
    </cfRule>
  </conditionalFormatting>
  <conditionalFormatting sqref="C30">
    <cfRule type="cellIs" dxfId="3" priority="22" operator="greaterThan">
      <formula>$C$19*0.07</formula>
    </cfRule>
  </conditionalFormatting>
  <conditionalFormatting sqref="C27:D30">
    <cfRule type="cellIs" dxfId="2" priority="10" operator="equal">
      <formula>0</formula>
    </cfRule>
  </conditionalFormatting>
  <conditionalFormatting sqref="C25:E25">
    <cfRule type="cellIs" dxfId="1" priority="7" operator="equal">
      <formula>0</formula>
    </cfRule>
  </conditionalFormatting>
  <conditionalFormatting sqref="D21">
    <cfRule type="cellIs" dxfId="0" priority="13" operator="equal">
      <formula>0</formula>
    </cfRule>
  </conditionalFormatting>
  <dataValidations count="1">
    <dataValidation type="list" operator="lessThanOrEqual" allowBlank="1" showInputMessage="1" showErrorMessage="1" sqref="C21" xr:uid="{B445C273-7C81-40C1-9FA7-3B4229B2E343}">
      <mc:AlternateContent xmlns:x12ac="http://schemas.microsoft.com/office/spreadsheetml/2011/1/ac" xmlns:mc="http://schemas.openxmlformats.org/markup-compatibility/2006">
        <mc:Choice Requires="x12ac">
          <x12ac:list>0%,"5,5%",7%</x12ac:list>
        </mc:Choice>
        <mc:Fallback>
          <formula1>"0%,5,5%,7%"</formula1>
        </mc:Fallback>
      </mc:AlternateContent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0B75-640E-4474-9E2E-355CF76F1DB0}">
  <sheetPr codeName="Sheet2">
    <tabColor theme="9"/>
  </sheetPr>
  <dimension ref="A1:Q158"/>
  <sheetViews>
    <sheetView tabSelected="1" zoomScale="90" zoomScaleNormal="90" workbookViewId="0">
      <pane ySplit="8" topLeftCell="A9" activePane="bottomLeft" state="frozen"/>
      <selection activeCell="I67" sqref="I67"/>
      <selection pane="bottomLeft" activeCell="H20" sqref="H20"/>
    </sheetView>
  </sheetViews>
  <sheetFormatPr baseColWidth="10" defaultColWidth="9.1640625" defaultRowHeight="14" x14ac:dyDescent="0.15"/>
  <cols>
    <col min="1" max="1" width="4.83203125" style="14" bestFit="1" customWidth="1"/>
    <col min="2" max="2" width="26.1640625" style="14" customWidth="1"/>
    <col min="3" max="3" width="30.5" style="14" customWidth="1"/>
    <col min="4" max="4" width="13.5" style="14" customWidth="1"/>
    <col min="5" max="5" width="10.6640625" style="14" customWidth="1"/>
    <col min="6" max="6" width="12.5" style="14" customWidth="1"/>
    <col min="7" max="7" width="26" style="14" bestFit="1" customWidth="1"/>
    <col min="8" max="8" width="18.83203125" style="14" customWidth="1"/>
    <col min="9" max="9" width="24.83203125" style="14" bestFit="1" customWidth="1"/>
    <col min="10" max="10" width="25.1640625" style="14" customWidth="1"/>
    <col min="11" max="11" width="25.5" style="14" customWidth="1"/>
    <col min="12" max="12" width="19.6640625" style="14" customWidth="1"/>
    <col min="13" max="13" width="31.5" style="14" customWidth="1"/>
    <col min="14" max="14" width="35.1640625" style="14" customWidth="1"/>
    <col min="15" max="15" width="17.33203125" style="14" customWidth="1"/>
    <col min="16" max="16" width="22.33203125" style="14" bestFit="1" customWidth="1"/>
    <col min="17" max="17" width="15.33203125" style="14" bestFit="1" customWidth="1"/>
    <col min="18" max="18" width="15.1640625" style="14" bestFit="1" customWidth="1"/>
    <col min="19" max="19" width="9.83203125" style="14" bestFit="1" customWidth="1"/>
    <col min="20" max="20" width="11.33203125" style="14" bestFit="1" customWidth="1"/>
    <col min="21" max="21" width="11.1640625" style="14" bestFit="1" customWidth="1"/>
    <col min="22" max="22" width="13.5" style="14" bestFit="1" customWidth="1"/>
    <col min="23" max="23" width="21" style="14" bestFit="1" customWidth="1"/>
    <col min="24" max="24" width="1.6640625" style="14" bestFit="1" customWidth="1"/>
    <col min="25" max="16384" width="9.1640625" style="14"/>
  </cols>
  <sheetData>
    <row r="1" spans="1:17" ht="12.75" hidden="1" customHeight="1" x14ac:dyDescent="0.2">
      <c r="A1" s="60"/>
      <c r="B1" s="60"/>
      <c r="C1" s="60" t="s">
        <v>179</v>
      </c>
      <c r="D1" s="155"/>
      <c r="E1" s="155"/>
      <c r="F1" s="155"/>
      <c r="G1" s="62"/>
      <c r="H1" s="62"/>
      <c r="I1" s="62"/>
      <c r="J1" s="63"/>
      <c r="K1" s="64"/>
    </row>
    <row r="2" spans="1:17" ht="12.75" customHeight="1" x14ac:dyDescent="0.15">
      <c r="A2" s="60"/>
      <c r="B2" s="60"/>
      <c r="C2" s="60" t="s">
        <v>25</v>
      </c>
      <c r="D2" s="61"/>
      <c r="E2" s="64"/>
      <c r="F2" s="64"/>
      <c r="G2" s="64"/>
      <c r="H2" s="64"/>
      <c r="I2" s="64"/>
      <c r="J2" s="64"/>
      <c r="K2" s="64"/>
    </row>
    <row r="3" spans="1:17" ht="12.75" customHeight="1" x14ac:dyDescent="0.15">
      <c r="A3" s="161" t="s">
        <v>180</v>
      </c>
      <c r="B3" s="161"/>
      <c r="C3" s="161"/>
      <c r="D3" s="155"/>
      <c r="E3" s="155"/>
      <c r="F3" s="155"/>
      <c r="G3" s="155"/>
      <c r="H3" s="155"/>
      <c r="I3" s="156"/>
      <c r="J3" s="65"/>
      <c r="K3" s="64"/>
    </row>
    <row r="4" spans="1:17" ht="12.75" customHeight="1" x14ac:dyDescent="0.15">
      <c r="A4" s="60"/>
      <c r="B4" s="60"/>
      <c r="C4" s="60" t="s">
        <v>26</v>
      </c>
      <c r="D4" s="162"/>
      <c r="E4" s="162"/>
      <c r="F4" s="157" t="s">
        <v>28</v>
      </c>
      <c r="G4" s="157"/>
      <c r="H4" s="66"/>
      <c r="I4" s="64"/>
      <c r="J4" s="64"/>
      <c r="K4" s="64"/>
    </row>
    <row r="5" spans="1:17" ht="25.25" customHeight="1" x14ac:dyDescent="0.15">
      <c r="A5" s="163" t="s">
        <v>29</v>
      </c>
      <c r="B5" s="163"/>
      <c r="C5" s="163"/>
      <c r="D5" s="158"/>
      <c r="E5" s="158"/>
      <c r="F5" s="158"/>
      <c r="G5" s="158"/>
      <c r="H5" s="158"/>
      <c r="I5" s="159"/>
      <c r="J5" s="67"/>
      <c r="K5" s="64"/>
    </row>
    <row r="6" spans="1:17" ht="21.75" customHeight="1" x14ac:dyDescent="0.15">
      <c r="A6" s="60"/>
      <c r="B6" s="60"/>
      <c r="C6" s="60" t="s">
        <v>30</v>
      </c>
      <c r="D6" s="160" t="s">
        <v>122</v>
      </c>
      <c r="E6" s="160"/>
      <c r="F6" s="160"/>
      <c r="G6" s="60" t="s">
        <v>32</v>
      </c>
      <c r="H6" s="68">
        <v>1</v>
      </c>
      <c r="I6" s="69"/>
      <c r="J6" s="69"/>
      <c r="K6" s="64"/>
    </row>
    <row r="8" spans="1:17" ht="75" x14ac:dyDescent="0.15">
      <c r="A8" s="70" t="s">
        <v>0</v>
      </c>
      <c r="B8" s="167" t="s">
        <v>8</v>
      </c>
      <c r="C8" s="168"/>
      <c r="D8" s="70" t="s">
        <v>33</v>
      </c>
      <c r="E8" s="70" t="s">
        <v>34</v>
      </c>
      <c r="F8" s="70" t="s">
        <v>35</v>
      </c>
      <c r="G8" s="70" t="s">
        <v>168</v>
      </c>
      <c r="H8" s="70" t="s">
        <v>36</v>
      </c>
      <c r="I8" s="20" t="s">
        <v>37</v>
      </c>
      <c r="J8" s="70" t="s">
        <v>169</v>
      </c>
      <c r="K8" s="20" t="s">
        <v>5</v>
      </c>
      <c r="L8" s="70" t="s">
        <v>38</v>
      </c>
      <c r="M8" s="70" t="s">
        <v>175</v>
      </c>
      <c r="N8" s="70" t="s">
        <v>177</v>
      </c>
      <c r="O8" s="59"/>
    </row>
    <row r="9" spans="1:17" x14ac:dyDescent="0.15">
      <c r="A9" s="71"/>
      <c r="B9" s="164" t="s">
        <v>40</v>
      </c>
      <c r="C9" s="165"/>
      <c r="D9" s="165"/>
      <c r="E9" s="165"/>
      <c r="F9" s="166"/>
      <c r="G9" s="72"/>
      <c r="H9" s="73">
        <f>$H$10+$H$31+$H$42</f>
        <v>0</v>
      </c>
      <c r="I9" s="73">
        <f>$I$10+$I$31+$I$42+$G$53+$GI$104</f>
        <v>0</v>
      </c>
      <c r="J9" s="73">
        <f>$J$10+$J$31+$J$42</f>
        <v>0</v>
      </c>
      <c r="K9" s="73">
        <f>$K$10+$K$31+$K$42+$H$53+$H$104</f>
        <v>0</v>
      </c>
      <c r="L9" s="74">
        <f t="shared" ref="L9:L10" si="0">IF(ISNUMBER(K9/I9),K9/I9,0)</f>
        <v>0</v>
      </c>
      <c r="M9" s="74"/>
      <c r="N9" s="75"/>
      <c r="O9" s="76"/>
    </row>
    <row r="10" spans="1:17" x14ac:dyDescent="0.15">
      <c r="A10" s="77" t="s">
        <v>10</v>
      </c>
      <c r="B10" s="146" t="s">
        <v>172</v>
      </c>
      <c r="C10" s="147"/>
      <c r="D10" s="147"/>
      <c r="E10" s="147"/>
      <c r="F10" s="148"/>
      <c r="G10" s="78"/>
      <c r="H10" s="79">
        <f>SUM(H11:H30)</f>
        <v>0</v>
      </c>
      <c r="I10" s="79">
        <f>SUM(I11:I30)</f>
        <v>0</v>
      </c>
      <c r="J10" s="79">
        <f>SUM(J11:J30)</f>
        <v>0</v>
      </c>
      <c r="K10" s="79">
        <f>SUM(K11:K30)</f>
        <v>0</v>
      </c>
      <c r="L10" s="80">
        <f t="shared" si="0"/>
        <v>0</v>
      </c>
      <c r="M10" s="80"/>
      <c r="N10" s="81"/>
      <c r="O10" s="76"/>
    </row>
    <row r="11" spans="1:17" ht="30" x14ac:dyDescent="0.15">
      <c r="A11" s="24" t="s">
        <v>41</v>
      </c>
      <c r="B11" s="149" t="s">
        <v>8</v>
      </c>
      <c r="C11" s="150"/>
      <c r="D11" s="83"/>
      <c r="E11" s="84"/>
      <c r="F11" s="85"/>
      <c r="G11" s="85"/>
      <c r="H11" s="37"/>
      <c r="I11" s="37">
        <f>ROUND(H11+J11,2)</f>
        <v>0</v>
      </c>
      <c r="J11" s="37">
        <f>IF(G11=0,0,(G11-F11)*E11)</f>
        <v>0</v>
      </c>
      <c r="K11" s="37">
        <f>ROUND(I11*$H$6,2)</f>
        <v>0</v>
      </c>
      <c r="L11" s="56">
        <f>IF(ISNUMBER(K11/I11),K11/I11,0)</f>
        <v>0</v>
      </c>
      <c r="M11" s="56"/>
      <c r="N11" s="86" t="s">
        <v>39</v>
      </c>
      <c r="O11" s="76"/>
      <c r="P11" s="76"/>
      <c r="Q11" s="87"/>
    </row>
    <row r="12" spans="1:17" x14ac:dyDescent="0.15">
      <c r="A12" s="24" t="s">
        <v>42</v>
      </c>
      <c r="B12" s="149"/>
      <c r="C12" s="150"/>
      <c r="D12" s="83"/>
      <c r="E12" s="84"/>
      <c r="F12" s="85"/>
      <c r="G12" s="85">
        <f t="shared" ref="G12:G30" si="1">+F12*1.21</f>
        <v>0</v>
      </c>
      <c r="H12" s="37">
        <f t="shared" ref="H12:H30" si="2">ROUND(E12*F12,2)</f>
        <v>0</v>
      </c>
      <c r="I12" s="37">
        <f t="shared" ref="I12" si="3">ROUND(H12+J12,2)</f>
        <v>0</v>
      </c>
      <c r="J12" s="37">
        <f t="shared" ref="J12:J52" si="4">IF(G12=0,0,(G12-F12)*E12)</f>
        <v>0</v>
      </c>
      <c r="K12" s="37">
        <f t="shared" ref="K12:K30" si="5">ROUND(I12*$H$6,2)</f>
        <v>0</v>
      </c>
      <c r="L12" s="56">
        <f t="shared" ref="L12:L53" si="6">IF(ISNUMBER(K12/I12),K12/I12,0)</f>
        <v>0</v>
      </c>
      <c r="M12" s="56"/>
      <c r="N12" s="86"/>
      <c r="O12" s="76"/>
      <c r="P12" s="76"/>
    </row>
    <row r="13" spans="1:17" x14ac:dyDescent="0.15">
      <c r="A13" s="24" t="s">
        <v>43</v>
      </c>
      <c r="B13" s="149"/>
      <c r="C13" s="150"/>
      <c r="D13" s="83"/>
      <c r="E13" s="84"/>
      <c r="F13" s="85"/>
      <c r="G13" s="85">
        <f t="shared" si="1"/>
        <v>0</v>
      </c>
      <c r="H13" s="37">
        <f t="shared" si="2"/>
        <v>0</v>
      </c>
      <c r="I13" s="37">
        <f>ROUND(H13+J13,2)</f>
        <v>0</v>
      </c>
      <c r="J13" s="37">
        <f t="shared" si="4"/>
        <v>0</v>
      </c>
      <c r="K13" s="37">
        <f t="shared" si="5"/>
        <v>0</v>
      </c>
      <c r="L13" s="56">
        <f t="shared" si="6"/>
        <v>0</v>
      </c>
      <c r="M13" s="56"/>
      <c r="N13" s="86"/>
      <c r="O13" s="76"/>
      <c r="P13" s="76"/>
    </row>
    <row r="14" spans="1:17" x14ac:dyDescent="0.15">
      <c r="A14" s="24" t="s">
        <v>44</v>
      </c>
      <c r="B14" s="149"/>
      <c r="C14" s="150"/>
      <c r="D14" s="83"/>
      <c r="E14" s="84"/>
      <c r="F14" s="85"/>
      <c r="G14" s="85">
        <f t="shared" si="1"/>
        <v>0</v>
      </c>
      <c r="H14" s="37">
        <f t="shared" si="2"/>
        <v>0</v>
      </c>
      <c r="I14" s="37">
        <f t="shared" ref="I14:I30" si="7">ROUND(H14+J14,2)</f>
        <v>0</v>
      </c>
      <c r="J14" s="37">
        <f t="shared" si="4"/>
        <v>0</v>
      </c>
      <c r="K14" s="37">
        <f t="shared" si="5"/>
        <v>0</v>
      </c>
      <c r="L14" s="56">
        <f t="shared" si="6"/>
        <v>0</v>
      </c>
      <c r="M14" s="56"/>
      <c r="N14" s="86"/>
      <c r="O14" s="76"/>
      <c r="P14" s="76"/>
    </row>
    <row r="15" spans="1:17" x14ac:dyDescent="0.15">
      <c r="A15" s="24" t="s">
        <v>45</v>
      </c>
      <c r="B15" s="149"/>
      <c r="C15" s="150"/>
      <c r="D15" s="83"/>
      <c r="E15" s="84"/>
      <c r="F15" s="85"/>
      <c r="G15" s="85">
        <f t="shared" si="1"/>
        <v>0</v>
      </c>
      <c r="H15" s="37">
        <f t="shared" si="2"/>
        <v>0</v>
      </c>
      <c r="I15" s="37">
        <f t="shared" si="7"/>
        <v>0</v>
      </c>
      <c r="J15" s="37">
        <f t="shared" si="4"/>
        <v>0</v>
      </c>
      <c r="K15" s="37">
        <f t="shared" si="5"/>
        <v>0</v>
      </c>
      <c r="L15" s="56">
        <f t="shared" si="6"/>
        <v>0</v>
      </c>
      <c r="M15" s="56"/>
      <c r="N15" s="86"/>
      <c r="O15" s="76"/>
      <c r="P15" s="76"/>
    </row>
    <row r="16" spans="1:17" x14ac:dyDescent="0.15">
      <c r="A16" s="24" t="s">
        <v>46</v>
      </c>
      <c r="B16" s="149"/>
      <c r="C16" s="150"/>
      <c r="D16" s="83"/>
      <c r="E16" s="84"/>
      <c r="F16" s="85"/>
      <c r="G16" s="85">
        <f t="shared" si="1"/>
        <v>0</v>
      </c>
      <c r="H16" s="37">
        <f t="shared" si="2"/>
        <v>0</v>
      </c>
      <c r="I16" s="37">
        <f t="shared" si="7"/>
        <v>0</v>
      </c>
      <c r="J16" s="37">
        <f t="shared" si="4"/>
        <v>0</v>
      </c>
      <c r="K16" s="37">
        <f t="shared" si="5"/>
        <v>0</v>
      </c>
      <c r="L16" s="56">
        <f t="shared" si="6"/>
        <v>0</v>
      </c>
      <c r="M16" s="56"/>
      <c r="N16" s="86"/>
      <c r="O16" s="76"/>
      <c r="P16" s="76"/>
    </row>
    <row r="17" spans="1:15" x14ac:dyDescent="0.15">
      <c r="A17" s="24" t="s">
        <v>47</v>
      </c>
      <c r="B17" s="149"/>
      <c r="C17" s="150"/>
      <c r="D17" s="83"/>
      <c r="E17" s="84"/>
      <c r="F17" s="85"/>
      <c r="G17" s="85">
        <f t="shared" si="1"/>
        <v>0</v>
      </c>
      <c r="H17" s="37">
        <f t="shared" si="2"/>
        <v>0</v>
      </c>
      <c r="I17" s="37">
        <f t="shared" si="7"/>
        <v>0</v>
      </c>
      <c r="J17" s="37">
        <f t="shared" si="4"/>
        <v>0</v>
      </c>
      <c r="K17" s="37">
        <f t="shared" si="5"/>
        <v>0</v>
      </c>
      <c r="L17" s="56">
        <f t="shared" si="6"/>
        <v>0</v>
      </c>
      <c r="M17" s="56"/>
      <c r="N17" s="86"/>
      <c r="O17" s="76"/>
    </row>
    <row r="18" spans="1:15" x14ac:dyDescent="0.15">
      <c r="A18" s="24" t="s">
        <v>48</v>
      </c>
      <c r="B18" s="149"/>
      <c r="C18" s="150"/>
      <c r="D18" s="83"/>
      <c r="E18" s="84"/>
      <c r="F18" s="85"/>
      <c r="G18" s="85">
        <f t="shared" si="1"/>
        <v>0</v>
      </c>
      <c r="H18" s="37">
        <f t="shared" si="2"/>
        <v>0</v>
      </c>
      <c r="I18" s="37">
        <f t="shared" si="7"/>
        <v>0</v>
      </c>
      <c r="J18" s="37">
        <f t="shared" si="4"/>
        <v>0</v>
      </c>
      <c r="K18" s="37">
        <f t="shared" si="5"/>
        <v>0</v>
      </c>
      <c r="L18" s="56">
        <f t="shared" si="6"/>
        <v>0</v>
      </c>
      <c r="M18" s="56"/>
      <c r="N18" s="86"/>
      <c r="O18" s="76"/>
    </row>
    <row r="19" spans="1:15" x14ac:dyDescent="0.15">
      <c r="A19" s="24" t="s">
        <v>49</v>
      </c>
      <c r="B19" s="149"/>
      <c r="C19" s="150"/>
      <c r="D19" s="83"/>
      <c r="E19" s="84"/>
      <c r="F19" s="85"/>
      <c r="G19" s="85">
        <f t="shared" si="1"/>
        <v>0</v>
      </c>
      <c r="H19" s="37">
        <f t="shared" si="2"/>
        <v>0</v>
      </c>
      <c r="I19" s="37">
        <f t="shared" si="7"/>
        <v>0</v>
      </c>
      <c r="J19" s="37">
        <f t="shared" si="4"/>
        <v>0</v>
      </c>
      <c r="K19" s="37">
        <f t="shared" si="5"/>
        <v>0</v>
      </c>
      <c r="L19" s="56">
        <f t="shared" si="6"/>
        <v>0</v>
      </c>
      <c r="M19" s="56"/>
      <c r="N19" s="86"/>
      <c r="O19" s="76"/>
    </row>
    <row r="20" spans="1:15" x14ac:dyDescent="0.15">
      <c r="A20" s="24" t="s">
        <v>50</v>
      </c>
      <c r="B20" s="149"/>
      <c r="C20" s="150"/>
      <c r="D20" s="83"/>
      <c r="E20" s="84"/>
      <c r="F20" s="85"/>
      <c r="G20" s="85">
        <f t="shared" si="1"/>
        <v>0</v>
      </c>
      <c r="H20" s="37">
        <f t="shared" si="2"/>
        <v>0</v>
      </c>
      <c r="I20" s="37">
        <f t="shared" si="7"/>
        <v>0</v>
      </c>
      <c r="J20" s="37">
        <f t="shared" si="4"/>
        <v>0</v>
      </c>
      <c r="K20" s="37">
        <f t="shared" si="5"/>
        <v>0</v>
      </c>
      <c r="L20" s="56">
        <f t="shared" si="6"/>
        <v>0</v>
      </c>
      <c r="M20" s="56"/>
      <c r="N20" s="86"/>
      <c r="O20" s="76"/>
    </row>
    <row r="21" spans="1:15" x14ac:dyDescent="0.15">
      <c r="A21" s="24" t="s">
        <v>51</v>
      </c>
      <c r="B21" s="82"/>
      <c r="C21" s="88"/>
      <c r="D21" s="83"/>
      <c r="E21" s="84"/>
      <c r="F21" s="85"/>
      <c r="G21" s="85">
        <f t="shared" si="1"/>
        <v>0</v>
      </c>
      <c r="H21" s="37">
        <f t="shared" si="2"/>
        <v>0</v>
      </c>
      <c r="I21" s="37">
        <f t="shared" si="7"/>
        <v>0</v>
      </c>
      <c r="J21" s="37">
        <f t="shared" si="4"/>
        <v>0</v>
      </c>
      <c r="K21" s="37">
        <f t="shared" si="5"/>
        <v>0</v>
      </c>
      <c r="L21" s="56">
        <f t="shared" si="6"/>
        <v>0</v>
      </c>
      <c r="M21" s="56"/>
      <c r="N21" s="86"/>
      <c r="O21" s="76"/>
    </row>
    <row r="22" spans="1:15" x14ac:dyDescent="0.15">
      <c r="A22" s="24" t="s">
        <v>52</v>
      </c>
      <c r="B22" s="82"/>
      <c r="C22" s="88"/>
      <c r="D22" s="83"/>
      <c r="E22" s="84"/>
      <c r="F22" s="85"/>
      <c r="G22" s="85">
        <f t="shared" si="1"/>
        <v>0</v>
      </c>
      <c r="H22" s="37">
        <f t="shared" si="2"/>
        <v>0</v>
      </c>
      <c r="I22" s="37">
        <f t="shared" si="7"/>
        <v>0</v>
      </c>
      <c r="J22" s="37">
        <f t="shared" si="4"/>
        <v>0</v>
      </c>
      <c r="K22" s="37">
        <f t="shared" si="5"/>
        <v>0</v>
      </c>
      <c r="L22" s="56">
        <f t="shared" si="6"/>
        <v>0</v>
      </c>
      <c r="M22" s="56"/>
      <c r="N22" s="86"/>
      <c r="O22" s="76"/>
    </row>
    <row r="23" spans="1:15" x14ac:dyDescent="0.15">
      <c r="A23" s="24" t="s">
        <v>53</v>
      </c>
      <c r="B23" s="82"/>
      <c r="C23" s="88"/>
      <c r="D23" s="83"/>
      <c r="E23" s="84"/>
      <c r="F23" s="85"/>
      <c r="G23" s="85">
        <f t="shared" si="1"/>
        <v>0</v>
      </c>
      <c r="H23" s="37">
        <f t="shared" si="2"/>
        <v>0</v>
      </c>
      <c r="I23" s="37">
        <f t="shared" si="7"/>
        <v>0</v>
      </c>
      <c r="J23" s="37">
        <f t="shared" si="4"/>
        <v>0</v>
      </c>
      <c r="K23" s="37">
        <f t="shared" si="5"/>
        <v>0</v>
      </c>
      <c r="L23" s="56">
        <f t="shared" si="6"/>
        <v>0</v>
      </c>
      <c r="M23" s="56"/>
      <c r="N23" s="86"/>
      <c r="O23" s="76"/>
    </row>
    <row r="24" spans="1:15" x14ac:dyDescent="0.15">
      <c r="A24" s="24" t="s">
        <v>54</v>
      </c>
      <c r="B24" s="82"/>
      <c r="C24" s="88"/>
      <c r="D24" s="83"/>
      <c r="E24" s="84"/>
      <c r="F24" s="85"/>
      <c r="G24" s="85">
        <f t="shared" si="1"/>
        <v>0</v>
      </c>
      <c r="H24" s="37">
        <f t="shared" si="2"/>
        <v>0</v>
      </c>
      <c r="I24" s="37">
        <f t="shared" si="7"/>
        <v>0</v>
      </c>
      <c r="J24" s="37">
        <f t="shared" si="4"/>
        <v>0</v>
      </c>
      <c r="K24" s="37">
        <f t="shared" si="5"/>
        <v>0</v>
      </c>
      <c r="L24" s="56">
        <f t="shared" si="6"/>
        <v>0</v>
      </c>
      <c r="M24" s="56"/>
      <c r="N24" s="86"/>
      <c r="O24" s="76"/>
    </row>
    <row r="25" spans="1:15" x14ac:dyDescent="0.15">
      <c r="A25" s="24" t="s">
        <v>55</v>
      </c>
      <c r="B25" s="82"/>
      <c r="C25" s="88"/>
      <c r="D25" s="83"/>
      <c r="E25" s="84"/>
      <c r="F25" s="85"/>
      <c r="G25" s="85">
        <f t="shared" si="1"/>
        <v>0</v>
      </c>
      <c r="H25" s="37">
        <f t="shared" si="2"/>
        <v>0</v>
      </c>
      <c r="I25" s="37">
        <f t="shared" si="7"/>
        <v>0</v>
      </c>
      <c r="J25" s="37">
        <f t="shared" si="4"/>
        <v>0</v>
      </c>
      <c r="K25" s="37">
        <f t="shared" si="5"/>
        <v>0</v>
      </c>
      <c r="L25" s="56">
        <f t="shared" si="6"/>
        <v>0</v>
      </c>
      <c r="M25" s="56"/>
      <c r="N25" s="86"/>
      <c r="O25" s="76"/>
    </row>
    <row r="26" spans="1:15" x14ac:dyDescent="0.15">
      <c r="A26" s="24" t="s">
        <v>56</v>
      </c>
      <c r="B26" s="82"/>
      <c r="C26" s="88"/>
      <c r="D26" s="83"/>
      <c r="E26" s="84"/>
      <c r="F26" s="85"/>
      <c r="G26" s="85">
        <f t="shared" si="1"/>
        <v>0</v>
      </c>
      <c r="H26" s="37">
        <f t="shared" si="2"/>
        <v>0</v>
      </c>
      <c r="I26" s="37">
        <f t="shared" si="7"/>
        <v>0</v>
      </c>
      <c r="J26" s="37">
        <f t="shared" si="4"/>
        <v>0</v>
      </c>
      <c r="K26" s="37">
        <f t="shared" si="5"/>
        <v>0</v>
      </c>
      <c r="L26" s="56">
        <f t="shared" si="6"/>
        <v>0</v>
      </c>
      <c r="M26" s="56"/>
      <c r="N26" s="86"/>
      <c r="O26" s="76"/>
    </row>
    <row r="27" spans="1:15" x14ac:dyDescent="0.15">
      <c r="A27" s="24" t="s">
        <v>57</v>
      </c>
      <c r="B27" s="82"/>
      <c r="C27" s="88"/>
      <c r="D27" s="83"/>
      <c r="E27" s="84"/>
      <c r="F27" s="85"/>
      <c r="G27" s="85">
        <f t="shared" si="1"/>
        <v>0</v>
      </c>
      <c r="H27" s="37">
        <f t="shared" si="2"/>
        <v>0</v>
      </c>
      <c r="I27" s="37">
        <f t="shared" si="7"/>
        <v>0</v>
      </c>
      <c r="J27" s="37">
        <f t="shared" si="4"/>
        <v>0</v>
      </c>
      <c r="K27" s="37">
        <f t="shared" si="5"/>
        <v>0</v>
      </c>
      <c r="L27" s="56">
        <f t="shared" si="6"/>
        <v>0</v>
      </c>
      <c r="M27" s="56"/>
      <c r="N27" s="86"/>
      <c r="O27" s="76"/>
    </row>
    <row r="28" spans="1:15" x14ac:dyDescent="0.15">
      <c r="A28" s="24" t="s">
        <v>58</v>
      </c>
      <c r="B28" s="82"/>
      <c r="C28" s="88"/>
      <c r="D28" s="83"/>
      <c r="E28" s="84"/>
      <c r="F28" s="85"/>
      <c r="G28" s="85">
        <f t="shared" si="1"/>
        <v>0</v>
      </c>
      <c r="H28" s="37">
        <f t="shared" si="2"/>
        <v>0</v>
      </c>
      <c r="I28" s="37">
        <f t="shared" si="7"/>
        <v>0</v>
      </c>
      <c r="J28" s="37">
        <f t="shared" si="4"/>
        <v>0</v>
      </c>
      <c r="K28" s="37">
        <f t="shared" si="5"/>
        <v>0</v>
      </c>
      <c r="L28" s="56">
        <f t="shared" si="6"/>
        <v>0</v>
      </c>
      <c r="M28" s="56"/>
      <c r="N28" s="86"/>
      <c r="O28" s="76"/>
    </row>
    <row r="29" spans="1:15" x14ac:dyDescent="0.15">
      <c r="A29" s="24" t="s">
        <v>59</v>
      </c>
      <c r="B29" s="82"/>
      <c r="C29" s="88"/>
      <c r="D29" s="83"/>
      <c r="E29" s="84"/>
      <c r="F29" s="85"/>
      <c r="G29" s="85">
        <f t="shared" si="1"/>
        <v>0</v>
      </c>
      <c r="H29" s="37">
        <f t="shared" si="2"/>
        <v>0</v>
      </c>
      <c r="I29" s="37">
        <f t="shared" si="7"/>
        <v>0</v>
      </c>
      <c r="J29" s="37">
        <f t="shared" si="4"/>
        <v>0</v>
      </c>
      <c r="K29" s="37">
        <f t="shared" si="5"/>
        <v>0</v>
      </c>
      <c r="L29" s="56">
        <f t="shared" si="6"/>
        <v>0</v>
      </c>
      <c r="M29" s="56"/>
      <c r="N29" s="86"/>
      <c r="O29" s="76"/>
    </row>
    <row r="30" spans="1:15" x14ac:dyDescent="0.15">
      <c r="A30" s="24" t="s">
        <v>60</v>
      </c>
      <c r="B30" s="82"/>
      <c r="C30" s="88"/>
      <c r="D30" s="83"/>
      <c r="E30" s="84"/>
      <c r="F30" s="85"/>
      <c r="G30" s="85">
        <f t="shared" si="1"/>
        <v>0</v>
      </c>
      <c r="H30" s="37">
        <f t="shared" si="2"/>
        <v>0</v>
      </c>
      <c r="I30" s="37">
        <f t="shared" si="7"/>
        <v>0</v>
      </c>
      <c r="J30" s="37">
        <f t="shared" si="4"/>
        <v>0</v>
      </c>
      <c r="K30" s="37">
        <f t="shared" si="5"/>
        <v>0</v>
      </c>
      <c r="L30" s="56">
        <f t="shared" si="6"/>
        <v>0</v>
      </c>
      <c r="M30" s="56"/>
      <c r="N30" s="86"/>
      <c r="O30" s="76"/>
    </row>
    <row r="31" spans="1:15" x14ac:dyDescent="0.15">
      <c r="A31" s="77" t="s">
        <v>11</v>
      </c>
      <c r="B31" s="146" t="s">
        <v>174</v>
      </c>
      <c r="C31" s="147"/>
      <c r="D31" s="147"/>
      <c r="E31" s="147"/>
      <c r="F31" s="148"/>
      <c r="G31" s="78"/>
      <c r="H31" s="79">
        <f>SUM(H32:H41)</f>
        <v>0</v>
      </c>
      <c r="I31" s="79">
        <f>SUM(I32:I41)</f>
        <v>0</v>
      </c>
      <c r="J31" s="79">
        <f>SUM(J32:J41)</f>
        <v>0</v>
      </c>
      <c r="K31" s="79">
        <f>SUM(K32:K41)</f>
        <v>0</v>
      </c>
      <c r="L31" s="80">
        <f t="shared" si="6"/>
        <v>0</v>
      </c>
      <c r="M31" s="80"/>
      <c r="N31" s="81"/>
      <c r="O31" s="76"/>
    </row>
    <row r="32" spans="1:15" ht="30" x14ac:dyDescent="0.15">
      <c r="A32" s="24" t="s">
        <v>61</v>
      </c>
      <c r="B32" s="154"/>
      <c r="C32" s="154"/>
      <c r="D32" s="83"/>
      <c r="E32" s="84"/>
      <c r="F32" s="85"/>
      <c r="G32" s="85">
        <f>+F32*1.21</f>
        <v>0</v>
      </c>
      <c r="H32" s="37">
        <f t="shared" ref="H32:H41" si="8">ROUND(E32*F32,2)</f>
        <v>0</v>
      </c>
      <c r="I32" s="37">
        <f t="shared" ref="I32:I41" si="9">ROUND(H32+J32,2)</f>
        <v>0</v>
      </c>
      <c r="J32" s="37">
        <f t="shared" si="4"/>
        <v>0</v>
      </c>
      <c r="K32" s="37">
        <f t="shared" ref="K32:K41" si="10">ROUND(I32*$H$6,2)</f>
        <v>0</v>
      </c>
      <c r="L32" s="56">
        <f t="shared" si="6"/>
        <v>0</v>
      </c>
      <c r="M32" s="56"/>
      <c r="N32" s="86" t="s">
        <v>39</v>
      </c>
      <c r="O32" s="76"/>
    </row>
    <row r="33" spans="1:15" x14ac:dyDescent="0.15">
      <c r="A33" s="24" t="s">
        <v>62</v>
      </c>
      <c r="B33" s="149"/>
      <c r="C33" s="150"/>
      <c r="D33" s="83"/>
      <c r="E33" s="84"/>
      <c r="F33" s="85"/>
      <c r="G33" s="85">
        <f t="shared" ref="G33:G41" si="11">+F33*1.21</f>
        <v>0</v>
      </c>
      <c r="H33" s="37">
        <f t="shared" si="8"/>
        <v>0</v>
      </c>
      <c r="I33" s="37">
        <f t="shared" si="9"/>
        <v>0</v>
      </c>
      <c r="J33" s="37">
        <f t="shared" si="4"/>
        <v>0</v>
      </c>
      <c r="K33" s="37">
        <f t="shared" si="10"/>
        <v>0</v>
      </c>
      <c r="L33" s="56">
        <f t="shared" si="6"/>
        <v>0</v>
      </c>
      <c r="M33" s="56"/>
      <c r="N33" s="86"/>
      <c r="O33" s="76"/>
    </row>
    <row r="34" spans="1:15" x14ac:dyDescent="0.15">
      <c r="A34" s="24" t="s">
        <v>63</v>
      </c>
      <c r="B34" s="149"/>
      <c r="C34" s="150"/>
      <c r="D34" s="83"/>
      <c r="E34" s="84"/>
      <c r="F34" s="85"/>
      <c r="G34" s="85">
        <f t="shared" si="11"/>
        <v>0</v>
      </c>
      <c r="H34" s="37">
        <f t="shared" si="8"/>
        <v>0</v>
      </c>
      <c r="I34" s="37">
        <f t="shared" si="9"/>
        <v>0</v>
      </c>
      <c r="J34" s="37">
        <f t="shared" si="4"/>
        <v>0</v>
      </c>
      <c r="K34" s="37">
        <f t="shared" si="10"/>
        <v>0</v>
      </c>
      <c r="L34" s="56">
        <f t="shared" si="6"/>
        <v>0</v>
      </c>
      <c r="M34" s="56"/>
      <c r="N34" s="86"/>
      <c r="O34" s="76"/>
    </row>
    <row r="35" spans="1:15" x14ac:dyDescent="0.15">
      <c r="A35" s="24" t="s">
        <v>64</v>
      </c>
      <c r="B35" s="149"/>
      <c r="C35" s="150"/>
      <c r="D35" s="83"/>
      <c r="E35" s="84"/>
      <c r="F35" s="85"/>
      <c r="G35" s="85">
        <f t="shared" si="11"/>
        <v>0</v>
      </c>
      <c r="H35" s="37">
        <f t="shared" si="8"/>
        <v>0</v>
      </c>
      <c r="I35" s="37">
        <f t="shared" si="9"/>
        <v>0</v>
      </c>
      <c r="J35" s="37">
        <f t="shared" si="4"/>
        <v>0</v>
      </c>
      <c r="K35" s="37">
        <f t="shared" si="10"/>
        <v>0</v>
      </c>
      <c r="L35" s="56">
        <f t="shared" si="6"/>
        <v>0</v>
      </c>
      <c r="M35" s="56"/>
      <c r="N35" s="86"/>
      <c r="O35" s="76"/>
    </row>
    <row r="36" spans="1:15" x14ac:dyDescent="0.15">
      <c r="A36" s="24" t="s">
        <v>65</v>
      </c>
      <c r="B36" s="149"/>
      <c r="C36" s="150"/>
      <c r="D36" s="83"/>
      <c r="E36" s="84"/>
      <c r="F36" s="85"/>
      <c r="G36" s="85">
        <f t="shared" si="11"/>
        <v>0</v>
      </c>
      <c r="H36" s="37">
        <f t="shared" si="8"/>
        <v>0</v>
      </c>
      <c r="I36" s="37">
        <f t="shared" si="9"/>
        <v>0</v>
      </c>
      <c r="J36" s="37">
        <f t="shared" si="4"/>
        <v>0</v>
      </c>
      <c r="K36" s="37">
        <f t="shared" si="10"/>
        <v>0</v>
      </c>
      <c r="L36" s="56">
        <f t="shared" si="6"/>
        <v>0</v>
      </c>
      <c r="M36" s="56"/>
      <c r="N36" s="86"/>
      <c r="O36" s="76"/>
    </row>
    <row r="37" spans="1:15" x14ac:dyDescent="0.15">
      <c r="A37" s="24" t="s">
        <v>66</v>
      </c>
      <c r="B37" s="149"/>
      <c r="C37" s="150"/>
      <c r="D37" s="83"/>
      <c r="E37" s="84"/>
      <c r="F37" s="85"/>
      <c r="G37" s="85">
        <f t="shared" si="11"/>
        <v>0</v>
      </c>
      <c r="H37" s="37">
        <f t="shared" si="8"/>
        <v>0</v>
      </c>
      <c r="I37" s="37">
        <f t="shared" si="9"/>
        <v>0</v>
      </c>
      <c r="J37" s="37">
        <f t="shared" si="4"/>
        <v>0</v>
      </c>
      <c r="K37" s="37">
        <f t="shared" si="10"/>
        <v>0</v>
      </c>
      <c r="L37" s="56">
        <f t="shared" si="6"/>
        <v>0</v>
      </c>
      <c r="M37" s="56"/>
      <c r="N37" s="86"/>
      <c r="O37" s="76"/>
    </row>
    <row r="38" spans="1:15" x14ac:dyDescent="0.15">
      <c r="A38" s="24" t="s">
        <v>67</v>
      </c>
      <c r="B38" s="149"/>
      <c r="C38" s="150"/>
      <c r="D38" s="83"/>
      <c r="E38" s="84"/>
      <c r="F38" s="85"/>
      <c r="G38" s="85">
        <f t="shared" si="11"/>
        <v>0</v>
      </c>
      <c r="H38" s="37">
        <f t="shared" si="8"/>
        <v>0</v>
      </c>
      <c r="I38" s="37">
        <f t="shared" si="9"/>
        <v>0</v>
      </c>
      <c r="J38" s="37">
        <f t="shared" si="4"/>
        <v>0</v>
      </c>
      <c r="K38" s="37">
        <f t="shared" si="10"/>
        <v>0</v>
      </c>
      <c r="L38" s="56">
        <f t="shared" si="6"/>
        <v>0</v>
      </c>
      <c r="M38" s="56"/>
      <c r="N38" s="86"/>
      <c r="O38" s="76"/>
    </row>
    <row r="39" spans="1:15" x14ac:dyDescent="0.15">
      <c r="A39" s="24" t="s">
        <v>68</v>
      </c>
      <c r="B39" s="149"/>
      <c r="C39" s="150"/>
      <c r="D39" s="83"/>
      <c r="E39" s="84"/>
      <c r="F39" s="85"/>
      <c r="G39" s="85">
        <f t="shared" si="11"/>
        <v>0</v>
      </c>
      <c r="H39" s="37">
        <f t="shared" si="8"/>
        <v>0</v>
      </c>
      <c r="I39" s="37">
        <f t="shared" si="9"/>
        <v>0</v>
      </c>
      <c r="J39" s="37">
        <f t="shared" si="4"/>
        <v>0</v>
      </c>
      <c r="K39" s="37">
        <f t="shared" si="10"/>
        <v>0</v>
      </c>
      <c r="L39" s="56">
        <f t="shared" si="6"/>
        <v>0</v>
      </c>
      <c r="M39" s="56"/>
      <c r="N39" s="86"/>
      <c r="O39" s="76"/>
    </row>
    <row r="40" spans="1:15" x14ac:dyDescent="0.15">
      <c r="A40" s="24" t="s">
        <v>69</v>
      </c>
      <c r="B40" s="149"/>
      <c r="C40" s="150"/>
      <c r="D40" s="83"/>
      <c r="E40" s="84"/>
      <c r="F40" s="85"/>
      <c r="G40" s="85">
        <f t="shared" si="11"/>
        <v>0</v>
      </c>
      <c r="H40" s="37">
        <f t="shared" si="8"/>
        <v>0</v>
      </c>
      <c r="I40" s="37">
        <f t="shared" si="9"/>
        <v>0</v>
      </c>
      <c r="J40" s="37">
        <f t="shared" si="4"/>
        <v>0</v>
      </c>
      <c r="K40" s="37">
        <f t="shared" si="10"/>
        <v>0</v>
      </c>
      <c r="L40" s="56">
        <f t="shared" si="6"/>
        <v>0</v>
      </c>
      <c r="M40" s="56"/>
      <c r="N40" s="86"/>
      <c r="O40" s="76"/>
    </row>
    <row r="41" spans="1:15" x14ac:dyDescent="0.15">
      <c r="A41" s="24" t="s">
        <v>70</v>
      </c>
      <c r="B41" s="149"/>
      <c r="C41" s="150"/>
      <c r="D41" s="83"/>
      <c r="E41" s="84"/>
      <c r="F41" s="85"/>
      <c r="G41" s="85">
        <f t="shared" si="11"/>
        <v>0</v>
      </c>
      <c r="H41" s="37">
        <f t="shared" si="8"/>
        <v>0</v>
      </c>
      <c r="I41" s="37">
        <f t="shared" si="9"/>
        <v>0</v>
      </c>
      <c r="J41" s="37">
        <f t="shared" si="4"/>
        <v>0</v>
      </c>
      <c r="K41" s="37">
        <f t="shared" si="10"/>
        <v>0</v>
      </c>
      <c r="L41" s="56">
        <f t="shared" si="6"/>
        <v>0</v>
      </c>
      <c r="M41" s="56"/>
      <c r="N41" s="86"/>
      <c r="O41" s="76"/>
    </row>
    <row r="42" spans="1:15" ht="61.5" customHeight="1" x14ac:dyDescent="0.15">
      <c r="A42" s="77" t="s">
        <v>12</v>
      </c>
      <c r="B42" s="146" t="s">
        <v>173</v>
      </c>
      <c r="C42" s="147"/>
      <c r="D42" s="147"/>
      <c r="E42" s="147"/>
      <c r="F42" s="148"/>
      <c r="G42" s="78"/>
      <c r="H42" s="79">
        <f>SUM(H43:H52)</f>
        <v>0</v>
      </c>
      <c r="I42" s="79">
        <f>SUM(I43:I52)</f>
        <v>0</v>
      </c>
      <c r="J42" s="79">
        <f>SUM(J43:J52)</f>
        <v>0</v>
      </c>
      <c r="K42" s="79">
        <f>SUM(K43:K52)</f>
        <v>0</v>
      </c>
      <c r="L42" s="80">
        <f t="shared" si="6"/>
        <v>0</v>
      </c>
      <c r="M42" s="80"/>
      <c r="N42" s="81"/>
      <c r="O42" s="76"/>
    </row>
    <row r="43" spans="1:15" ht="30" x14ac:dyDescent="0.15">
      <c r="A43" s="24" t="s">
        <v>71</v>
      </c>
      <c r="B43" s="149"/>
      <c r="C43" s="150"/>
      <c r="D43" s="83"/>
      <c r="E43" s="84"/>
      <c r="F43" s="85"/>
      <c r="G43" s="85"/>
      <c r="H43" s="37"/>
      <c r="I43" s="37"/>
      <c r="J43" s="37">
        <f t="shared" si="4"/>
        <v>0</v>
      </c>
      <c r="K43" s="37">
        <f t="shared" ref="K43:K52" si="12">ROUND(I43*$H$6,2)</f>
        <v>0</v>
      </c>
      <c r="L43" s="56">
        <f t="shared" si="6"/>
        <v>0</v>
      </c>
      <c r="M43" s="56"/>
      <c r="N43" s="86" t="s">
        <v>39</v>
      </c>
      <c r="O43" s="76"/>
    </row>
    <row r="44" spans="1:15" x14ac:dyDescent="0.15">
      <c r="A44" s="24" t="s">
        <v>72</v>
      </c>
      <c r="B44" s="149"/>
      <c r="C44" s="150"/>
      <c r="D44" s="83"/>
      <c r="E44" s="84"/>
      <c r="F44" s="85"/>
      <c r="G44" s="85">
        <f t="shared" ref="G44:G52" si="13">+F44*1.21</f>
        <v>0</v>
      </c>
      <c r="H44" s="37">
        <f t="shared" ref="H44:H52" si="14">ROUND(E44*F44,2)</f>
        <v>0</v>
      </c>
      <c r="I44" s="37">
        <f t="shared" ref="I44:I52" si="15">ROUND(H44+J44,2)</f>
        <v>0</v>
      </c>
      <c r="J44" s="37">
        <f t="shared" si="4"/>
        <v>0</v>
      </c>
      <c r="K44" s="37">
        <f t="shared" si="12"/>
        <v>0</v>
      </c>
      <c r="L44" s="56">
        <f t="shared" si="6"/>
        <v>0</v>
      </c>
      <c r="M44" s="56"/>
      <c r="N44" s="86"/>
      <c r="O44" s="76"/>
    </row>
    <row r="45" spans="1:15" x14ac:dyDescent="0.15">
      <c r="A45" s="24" t="s">
        <v>73</v>
      </c>
      <c r="B45" s="149"/>
      <c r="C45" s="150"/>
      <c r="D45" s="83"/>
      <c r="E45" s="84"/>
      <c r="F45" s="85"/>
      <c r="G45" s="85">
        <f t="shared" si="13"/>
        <v>0</v>
      </c>
      <c r="H45" s="37">
        <f t="shared" si="14"/>
        <v>0</v>
      </c>
      <c r="I45" s="37">
        <f t="shared" si="15"/>
        <v>0</v>
      </c>
      <c r="J45" s="37">
        <f t="shared" si="4"/>
        <v>0</v>
      </c>
      <c r="K45" s="37">
        <f t="shared" si="12"/>
        <v>0</v>
      </c>
      <c r="L45" s="56">
        <f t="shared" si="6"/>
        <v>0</v>
      </c>
      <c r="M45" s="56"/>
      <c r="N45" s="86"/>
      <c r="O45" s="76"/>
    </row>
    <row r="46" spans="1:15" x14ac:dyDescent="0.15">
      <c r="A46" s="24" t="s">
        <v>74</v>
      </c>
      <c r="B46" s="149"/>
      <c r="C46" s="150"/>
      <c r="D46" s="83"/>
      <c r="E46" s="84"/>
      <c r="F46" s="85"/>
      <c r="G46" s="85">
        <f t="shared" si="13"/>
        <v>0</v>
      </c>
      <c r="H46" s="37">
        <f t="shared" si="14"/>
        <v>0</v>
      </c>
      <c r="I46" s="37">
        <f t="shared" si="15"/>
        <v>0</v>
      </c>
      <c r="J46" s="37">
        <f t="shared" si="4"/>
        <v>0</v>
      </c>
      <c r="K46" s="37">
        <f t="shared" si="12"/>
        <v>0</v>
      </c>
      <c r="L46" s="56">
        <f t="shared" si="6"/>
        <v>0</v>
      </c>
      <c r="M46" s="56"/>
      <c r="N46" s="86"/>
      <c r="O46" s="76"/>
    </row>
    <row r="47" spans="1:15" x14ac:dyDescent="0.15">
      <c r="A47" s="24" t="s">
        <v>75</v>
      </c>
      <c r="B47" s="149"/>
      <c r="C47" s="150"/>
      <c r="D47" s="83"/>
      <c r="E47" s="84"/>
      <c r="F47" s="85"/>
      <c r="G47" s="85">
        <f t="shared" si="13"/>
        <v>0</v>
      </c>
      <c r="H47" s="37">
        <f t="shared" si="14"/>
        <v>0</v>
      </c>
      <c r="I47" s="37">
        <f t="shared" si="15"/>
        <v>0</v>
      </c>
      <c r="J47" s="37">
        <f t="shared" si="4"/>
        <v>0</v>
      </c>
      <c r="K47" s="37">
        <f t="shared" si="12"/>
        <v>0</v>
      </c>
      <c r="L47" s="56">
        <f t="shared" si="6"/>
        <v>0</v>
      </c>
      <c r="M47" s="56"/>
      <c r="N47" s="86"/>
      <c r="O47" s="76"/>
    </row>
    <row r="48" spans="1:15" x14ac:dyDescent="0.15">
      <c r="A48" s="24" t="s">
        <v>76</v>
      </c>
      <c r="B48" s="149"/>
      <c r="C48" s="150"/>
      <c r="D48" s="83"/>
      <c r="E48" s="84"/>
      <c r="F48" s="85"/>
      <c r="G48" s="85">
        <f t="shared" si="13"/>
        <v>0</v>
      </c>
      <c r="H48" s="37">
        <f t="shared" si="14"/>
        <v>0</v>
      </c>
      <c r="I48" s="37">
        <f t="shared" si="15"/>
        <v>0</v>
      </c>
      <c r="J48" s="37">
        <f t="shared" si="4"/>
        <v>0</v>
      </c>
      <c r="K48" s="37">
        <f t="shared" si="12"/>
        <v>0</v>
      </c>
      <c r="L48" s="56">
        <f t="shared" si="6"/>
        <v>0</v>
      </c>
      <c r="M48" s="56"/>
      <c r="N48" s="86"/>
      <c r="O48" s="76"/>
    </row>
    <row r="49" spans="1:15" x14ac:dyDescent="0.15">
      <c r="A49" s="24" t="s">
        <v>77</v>
      </c>
      <c r="B49" s="149"/>
      <c r="C49" s="150"/>
      <c r="D49" s="83"/>
      <c r="E49" s="84"/>
      <c r="F49" s="85"/>
      <c r="G49" s="85">
        <f t="shared" si="13"/>
        <v>0</v>
      </c>
      <c r="H49" s="37">
        <f t="shared" si="14"/>
        <v>0</v>
      </c>
      <c r="I49" s="37">
        <f t="shared" si="15"/>
        <v>0</v>
      </c>
      <c r="J49" s="37">
        <f t="shared" si="4"/>
        <v>0</v>
      </c>
      <c r="K49" s="37">
        <f t="shared" si="12"/>
        <v>0</v>
      </c>
      <c r="L49" s="56">
        <f t="shared" si="6"/>
        <v>0</v>
      </c>
      <c r="M49" s="56"/>
      <c r="N49" s="86"/>
      <c r="O49" s="76"/>
    </row>
    <row r="50" spans="1:15" x14ac:dyDescent="0.15">
      <c r="A50" s="24" t="s">
        <v>78</v>
      </c>
      <c r="B50" s="149"/>
      <c r="C50" s="150"/>
      <c r="D50" s="83"/>
      <c r="E50" s="84"/>
      <c r="F50" s="85"/>
      <c r="G50" s="85">
        <f t="shared" si="13"/>
        <v>0</v>
      </c>
      <c r="H50" s="37">
        <f t="shared" si="14"/>
        <v>0</v>
      </c>
      <c r="I50" s="37">
        <f t="shared" si="15"/>
        <v>0</v>
      </c>
      <c r="J50" s="37">
        <f t="shared" si="4"/>
        <v>0</v>
      </c>
      <c r="K50" s="37">
        <f t="shared" si="12"/>
        <v>0</v>
      </c>
      <c r="L50" s="56">
        <f t="shared" si="6"/>
        <v>0</v>
      </c>
      <c r="M50" s="56"/>
      <c r="N50" s="86"/>
      <c r="O50" s="76"/>
    </row>
    <row r="51" spans="1:15" x14ac:dyDescent="0.15">
      <c r="A51" s="24" t="s">
        <v>79</v>
      </c>
      <c r="B51" s="149"/>
      <c r="C51" s="150"/>
      <c r="D51" s="83"/>
      <c r="E51" s="84"/>
      <c r="F51" s="85"/>
      <c r="G51" s="85">
        <f t="shared" si="13"/>
        <v>0</v>
      </c>
      <c r="H51" s="37">
        <f t="shared" si="14"/>
        <v>0</v>
      </c>
      <c r="I51" s="37">
        <f t="shared" si="15"/>
        <v>0</v>
      </c>
      <c r="J51" s="37">
        <f t="shared" si="4"/>
        <v>0</v>
      </c>
      <c r="K51" s="37">
        <f t="shared" si="12"/>
        <v>0</v>
      </c>
      <c r="L51" s="56">
        <f t="shared" si="6"/>
        <v>0</v>
      </c>
      <c r="M51" s="56"/>
      <c r="N51" s="86"/>
      <c r="O51" s="76"/>
    </row>
    <row r="52" spans="1:15" x14ac:dyDescent="0.15">
      <c r="A52" s="24" t="s">
        <v>80</v>
      </c>
      <c r="B52" s="149"/>
      <c r="C52" s="150"/>
      <c r="D52" s="83"/>
      <c r="E52" s="84"/>
      <c r="F52" s="85"/>
      <c r="G52" s="85">
        <f t="shared" si="13"/>
        <v>0</v>
      </c>
      <c r="H52" s="37">
        <f t="shared" si="14"/>
        <v>0</v>
      </c>
      <c r="I52" s="37">
        <f t="shared" si="15"/>
        <v>0</v>
      </c>
      <c r="J52" s="37">
        <f t="shared" si="4"/>
        <v>0</v>
      </c>
      <c r="K52" s="37">
        <f t="shared" si="12"/>
        <v>0</v>
      </c>
      <c r="L52" s="56">
        <f t="shared" si="6"/>
        <v>0</v>
      </c>
      <c r="M52" s="56"/>
      <c r="N52" s="86"/>
      <c r="O52" s="76"/>
    </row>
    <row r="53" spans="1:15" ht="57" customHeight="1" x14ac:dyDescent="0.15">
      <c r="A53" s="77" t="s">
        <v>13</v>
      </c>
      <c r="B53" s="146" t="s">
        <v>176</v>
      </c>
      <c r="C53" s="147"/>
      <c r="D53" s="147"/>
      <c r="E53" s="147"/>
      <c r="F53" s="148"/>
      <c r="G53" s="79">
        <f>SUM(G54:G103)</f>
        <v>0</v>
      </c>
      <c r="H53" s="79">
        <f>SUM(H54:H103)</f>
        <v>0</v>
      </c>
      <c r="I53" s="89"/>
      <c r="J53" s="90"/>
      <c r="K53" s="89">
        <f>ROUND(H53*$H$6,2)</f>
        <v>0</v>
      </c>
      <c r="L53" s="91">
        <f t="shared" si="6"/>
        <v>0</v>
      </c>
      <c r="M53" s="172" t="s">
        <v>175</v>
      </c>
      <c r="N53" s="70" t="s">
        <v>177</v>
      </c>
    </row>
    <row r="54" spans="1:15" ht="15" x14ac:dyDescent="0.15">
      <c r="A54" s="134" t="s">
        <v>81</v>
      </c>
      <c r="B54" s="127" t="s">
        <v>101</v>
      </c>
      <c r="C54" s="92" t="s">
        <v>102</v>
      </c>
      <c r="D54" s="137" t="s">
        <v>103</v>
      </c>
      <c r="E54" s="140">
        <v>1</v>
      </c>
      <c r="F54" s="151">
        <v>0</v>
      </c>
      <c r="G54" s="143">
        <f>ROUND(E54*F54,2)</f>
        <v>0</v>
      </c>
      <c r="H54" s="143">
        <f>ROUND(G54*$H$6,2)</f>
        <v>0</v>
      </c>
      <c r="I54" s="127" t="s">
        <v>39</v>
      </c>
      <c r="J54" s="90"/>
      <c r="K54" s="93"/>
      <c r="M54" s="170"/>
      <c r="N54" s="170"/>
    </row>
    <row r="55" spans="1:15" x14ac:dyDescent="0.15">
      <c r="A55" s="135"/>
      <c r="B55" s="128"/>
      <c r="C55" s="92"/>
      <c r="D55" s="138"/>
      <c r="E55" s="141"/>
      <c r="F55" s="152"/>
      <c r="G55" s="144"/>
      <c r="H55" s="144"/>
      <c r="I55" s="128"/>
      <c r="J55" s="90"/>
      <c r="K55" s="93"/>
      <c r="M55" s="170"/>
      <c r="N55" s="170"/>
    </row>
    <row r="56" spans="1:15" x14ac:dyDescent="0.15">
      <c r="A56" s="135"/>
      <c r="B56" s="128"/>
      <c r="C56" s="92"/>
      <c r="D56" s="138"/>
      <c r="E56" s="141"/>
      <c r="F56" s="152"/>
      <c r="G56" s="144"/>
      <c r="H56" s="144"/>
      <c r="I56" s="128"/>
      <c r="J56" s="90"/>
      <c r="K56" s="93"/>
      <c r="M56" s="170"/>
      <c r="N56" s="170"/>
    </row>
    <row r="57" spans="1:15" x14ac:dyDescent="0.15">
      <c r="A57" s="135"/>
      <c r="B57" s="128"/>
      <c r="C57" s="92"/>
      <c r="D57" s="138"/>
      <c r="E57" s="141"/>
      <c r="F57" s="152"/>
      <c r="G57" s="144"/>
      <c r="H57" s="144"/>
      <c r="I57" s="128"/>
      <c r="J57" s="90"/>
      <c r="K57" s="93"/>
      <c r="M57" s="170"/>
      <c r="N57" s="170"/>
    </row>
    <row r="58" spans="1:15" x14ac:dyDescent="0.15">
      <c r="A58" s="136"/>
      <c r="B58" s="129"/>
      <c r="C58" s="92"/>
      <c r="D58" s="139"/>
      <c r="E58" s="142"/>
      <c r="F58" s="153"/>
      <c r="G58" s="145"/>
      <c r="H58" s="145"/>
      <c r="I58" s="129"/>
      <c r="J58" s="90"/>
      <c r="K58" s="93"/>
      <c r="M58" s="170"/>
      <c r="N58" s="170"/>
    </row>
    <row r="59" spans="1:15" ht="15" x14ac:dyDescent="0.15">
      <c r="A59" s="134" t="s">
        <v>82</v>
      </c>
      <c r="B59" s="127" t="s">
        <v>101</v>
      </c>
      <c r="C59" s="92" t="s">
        <v>102</v>
      </c>
      <c r="D59" s="137" t="s">
        <v>103</v>
      </c>
      <c r="E59" s="140"/>
      <c r="F59" s="143">
        <v>0</v>
      </c>
      <c r="G59" s="143">
        <f>ROUND(E59*F59,2)</f>
        <v>0</v>
      </c>
      <c r="H59" s="143">
        <f>ROUND(G59*$H$6,2)</f>
        <v>0</v>
      </c>
      <c r="I59" s="127"/>
      <c r="J59" s="90"/>
      <c r="K59" s="93"/>
      <c r="L59" s="91"/>
      <c r="M59" s="169"/>
      <c r="N59" s="170"/>
    </row>
    <row r="60" spans="1:15" x14ac:dyDescent="0.15">
      <c r="A60" s="135"/>
      <c r="B60" s="128"/>
      <c r="C60" s="92"/>
      <c r="D60" s="138"/>
      <c r="E60" s="141"/>
      <c r="F60" s="144"/>
      <c r="G60" s="144"/>
      <c r="H60" s="144"/>
      <c r="I60" s="128"/>
      <c r="J60" s="90"/>
      <c r="K60" s="93"/>
      <c r="L60" s="91"/>
      <c r="M60" s="169"/>
      <c r="N60" s="170"/>
    </row>
    <row r="61" spans="1:15" x14ac:dyDescent="0.15">
      <c r="A61" s="135"/>
      <c r="B61" s="128"/>
      <c r="C61" s="92"/>
      <c r="D61" s="138"/>
      <c r="E61" s="141"/>
      <c r="F61" s="144"/>
      <c r="G61" s="144"/>
      <c r="H61" s="144"/>
      <c r="I61" s="128"/>
      <c r="J61" s="90"/>
      <c r="K61" s="93"/>
      <c r="L61" s="91"/>
      <c r="M61" s="169"/>
      <c r="N61" s="170"/>
    </row>
    <row r="62" spans="1:15" x14ac:dyDescent="0.15">
      <c r="A62" s="135"/>
      <c r="B62" s="128"/>
      <c r="C62" s="92"/>
      <c r="D62" s="138"/>
      <c r="E62" s="141"/>
      <c r="F62" s="144"/>
      <c r="G62" s="144"/>
      <c r="H62" s="144"/>
      <c r="I62" s="128"/>
      <c r="J62" s="90"/>
      <c r="K62" s="93"/>
      <c r="L62" s="91"/>
      <c r="M62" s="169"/>
      <c r="N62" s="170"/>
    </row>
    <row r="63" spans="1:15" x14ac:dyDescent="0.15">
      <c r="A63" s="136"/>
      <c r="B63" s="129"/>
      <c r="C63" s="92"/>
      <c r="D63" s="139"/>
      <c r="E63" s="142"/>
      <c r="F63" s="145"/>
      <c r="G63" s="145"/>
      <c r="H63" s="145"/>
      <c r="I63" s="129"/>
      <c r="J63" s="90"/>
      <c r="K63" s="93"/>
      <c r="L63" s="91"/>
      <c r="M63" s="169"/>
      <c r="N63" s="170"/>
    </row>
    <row r="64" spans="1:15" ht="15" x14ac:dyDescent="0.15">
      <c r="A64" s="134" t="s">
        <v>83</v>
      </c>
      <c r="B64" s="127" t="s">
        <v>101</v>
      </c>
      <c r="C64" s="92" t="s">
        <v>102</v>
      </c>
      <c r="D64" s="137" t="s">
        <v>103</v>
      </c>
      <c r="E64" s="140"/>
      <c r="F64" s="143">
        <v>0</v>
      </c>
      <c r="G64" s="143">
        <f>ROUND(E64*F64,2)</f>
        <v>0</v>
      </c>
      <c r="H64" s="143">
        <f>ROUND(G64*$H$6,2)</f>
        <v>0</v>
      </c>
      <c r="I64" s="127"/>
      <c r="J64" s="90"/>
      <c r="K64" s="93"/>
      <c r="L64" s="91"/>
      <c r="M64" s="169"/>
      <c r="N64" s="170"/>
    </row>
    <row r="65" spans="1:14" x14ac:dyDescent="0.15">
      <c r="A65" s="135"/>
      <c r="B65" s="128"/>
      <c r="C65" s="92"/>
      <c r="D65" s="138"/>
      <c r="E65" s="141"/>
      <c r="F65" s="144"/>
      <c r="G65" s="144"/>
      <c r="H65" s="144"/>
      <c r="I65" s="128"/>
      <c r="J65" s="90"/>
      <c r="K65" s="93"/>
      <c r="L65" s="91"/>
      <c r="M65" s="169"/>
      <c r="N65" s="170"/>
    </row>
    <row r="66" spans="1:14" x14ac:dyDescent="0.15">
      <c r="A66" s="135"/>
      <c r="B66" s="128"/>
      <c r="C66" s="92"/>
      <c r="D66" s="138"/>
      <c r="E66" s="141"/>
      <c r="F66" s="144"/>
      <c r="G66" s="144"/>
      <c r="H66" s="144"/>
      <c r="I66" s="128"/>
      <c r="J66" s="90"/>
      <c r="K66" s="93"/>
      <c r="L66" s="91"/>
      <c r="M66" s="169"/>
      <c r="N66" s="170"/>
    </row>
    <row r="67" spans="1:14" x14ac:dyDescent="0.15">
      <c r="A67" s="135"/>
      <c r="B67" s="128"/>
      <c r="C67" s="92"/>
      <c r="D67" s="138"/>
      <c r="E67" s="141"/>
      <c r="F67" s="144"/>
      <c r="G67" s="144"/>
      <c r="H67" s="144"/>
      <c r="I67" s="128"/>
      <c r="J67" s="90"/>
      <c r="K67" s="93"/>
      <c r="L67" s="91"/>
      <c r="M67" s="169"/>
      <c r="N67" s="170"/>
    </row>
    <row r="68" spans="1:14" x14ac:dyDescent="0.15">
      <c r="A68" s="136"/>
      <c r="B68" s="129"/>
      <c r="C68" s="92"/>
      <c r="D68" s="139"/>
      <c r="E68" s="142"/>
      <c r="F68" s="145"/>
      <c r="G68" s="145"/>
      <c r="H68" s="145"/>
      <c r="I68" s="129"/>
      <c r="J68" s="90"/>
      <c r="K68" s="93"/>
      <c r="L68" s="91"/>
      <c r="M68" s="169"/>
      <c r="N68" s="170"/>
    </row>
    <row r="69" spans="1:14" ht="15" x14ac:dyDescent="0.15">
      <c r="A69" s="134" t="s">
        <v>84</v>
      </c>
      <c r="B69" s="127" t="s">
        <v>101</v>
      </c>
      <c r="C69" s="92" t="s">
        <v>102</v>
      </c>
      <c r="D69" s="137" t="s">
        <v>103</v>
      </c>
      <c r="E69" s="140"/>
      <c r="F69" s="143">
        <v>0</v>
      </c>
      <c r="G69" s="143">
        <f>ROUND(E69*F69,2)</f>
        <v>0</v>
      </c>
      <c r="H69" s="143">
        <f>ROUND(G69*$H$6,2)</f>
        <v>0</v>
      </c>
      <c r="I69" s="127"/>
      <c r="J69" s="90"/>
      <c r="K69" s="93"/>
      <c r="L69" s="91"/>
      <c r="M69" s="169"/>
      <c r="N69" s="170"/>
    </row>
    <row r="70" spans="1:14" x14ac:dyDescent="0.15">
      <c r="A70" s="135"/>
      <c r="B70" s="128"/>
      <c r="C70" s="92"/>
      <c r="D70" s="138"/>
      <c r="E70" s="141"/>
      <c r="F70" s="144"/>
      <c r="G70" s="144"/>
      <c r="H70" s="144"/>
      <c r="I70" s="128"/>
      <c r="J70" s="90"/>
      <c r="K70" s="93"/>
      <c r="L70" s="91"/>
      <c r="M70" s="169"/>
      <c r="N70" s="170"/>
    </row>
    <row r="71" spans="1:14" x14ac:dyDescent="0.15">
      <c r="A71" s="135"/>
      <c r="B71" s="128"/>
      <c r="C71" s="92"/>
      <c r="D71" s="138"/>
      <c r="E71" s="141"/>
      <c r="F71" s="144"/>
      <c r="G71" s="144"/>
      <c r="H71" s="144"/>
      <c r="I71" s="128"/>
      <c r="J71" s="90"/>
      <c r="K71" s="93"/>
      <c r="L71" s="91"/>
      <c r="M71" s="169"/>
      <c r="N71" s="170"/>
    </row>
    <row r="72" spans="1:14" x14ac:dyDescent="0.15">
      <c r="A72" s="135"/>
      <c r="B72" s="128"/>
      <c r="C72" s="92"/>
      <c r="D72" s="138"/>
      <c r="E72" s="141"/>
      <c r="F72" s="144"/>
      <c r="G72" s="144"/>
      <c r="H72" s="144"/>
      <c r="I72" s="128"/>
      <c r="J72" s="90"/>
      <c r="K72" s="93"/>
      <c r="L72" s="91"/>
      <c r="M72" s="169"/>
      <c r="N72" s="170"/>
    </row>
    <row r="73" spans="1:14" x14ac:dyDescent="0.15">
      <c r="A73" s="136"/>
      <c r="B73" s="129"/>
      <c r="C73" s="92"/>
      <c r="D73" s="139"/>
      <c r="E73" s="142"/>
      <c r="F73" s="145"/>
      <c r="G73" s="145"/>
      <c r="H73" s="145"/>
      <c r="I73" s="129"/>
      <c r="J73" s="90"/>
      <c r="K73" s="93"/>
      <c r="L73" s="91"/>
      <c r="M73" s="169"/>
      <c r="N73" s="170"/>
    </row>
    <row r="74" spans="1:14" ht="15" x14ac:dyDescent="0.15">
      <c r="A74" s="134" t="s">
        <v>85</v>
      </c>
      <c r="B74" s="127" t="s">
        <v>101</v>
      </c>
      <c r="C74" s="92" t="s">
        <v>102</v>
      </c>
      <c r="D74" s="137" t="s">
        <v>103</v>
      </c>
      <c r="E74" s="140"/>
      <c r="F74" s="143">
        <v>0</v>
      </c>
      <c r="G74" s="143">
        <f>ROUND(E74*F74,2)</f>
        <v>0</v>
      </c>
      <c r="H74" s="143">
        <f>ROUND(G74*$H$6,2)</f>
        <v>0</v>
      </c>
      <c r="I74" s="127"/>
      <c r="J74" s="90"/>
      <c r="K74" s="93"/>
      <c r="L74" s="91"/>
      <c r="M74" s="169"/>
      <c r="N74" s="170"/>
    </row>
    <row r="75" spans="1:14" x14ac:dyDescent="0.15">
      <c r="A75" s="135"/>
      <c r="B75" s="128"/>
      <c r="C75" s="92"/>
      <c r="D75" s="138"/>
      <c r="E75" s="141"/>
      <c r="F75" s="144"/>
      <c r="G75" s="144"/>
      <c r="H75" s="144"/>
      <c r="I75" s="128"/>
      <c r="J75" s="90"/>
      <c r="K75" s="93"/>
      <c r="L75" s="91"/>
      <c r="M75" s="169"/>
      <c r="N75" s="170"/>
    </row>
    <row r="76" spans="1:14" x14ac:dyDescent="0.15">
      <c r="A76" s="135"/>
      <c r="B76" s="128"/>
      <c r="C76" s="92"/>
      <c r="D76" s="138"/>
      <c r="E76" s="141"/>
      <c r="F76" s="144"/>
      <c r="G76" s="144"/>
      <c r="H76" s="144"/>
      <c r="I76" s="128"/>
      <c r="J76" s="90"/>
      <c r="K76" s="93"/>
      <c r="L76" s="91"/>
      <c r="M76" s="169"/>
      <c r="N76" s="170"/>
    </row>
    <row r="77" spans="1:14" x14ac:dyDescent="0.15">
      <c r="A77" s="135"/>
      <c r="B77" s="128"/>
      <c r="C77" s="92"/>
      <c r="D77" s="138"/>
      <c r="E77" s="141"/>
      <c r="F77" s="144"/>
      <c r="G77" s="144"/>
      <c r="H77" s="144"/>
      <c r="I77" s="128"/>
      <c r="J77" s="90"/>
      <c r="K77" s="93"/>
      <c r="L77" s="91"/>
      <c r="M77" s="169"/>
      <c r="N77" s="170"/>
    </row>
    <row r="78" spans="1:14" x14ac:dyDescent="0.15">
      <c r="A78" s="136"/>
      <c r="B78" s="129"/>
      <c r="C78" s="92"/>
      <c r="D78" s="139"/>
      <c r="E78" s="142"/>
      <c r="F78" s="145"/>
      <c r="G78" s="145"/>
      <c r="H78" s="145"/>
      <c r="I78" s="129"/>
      <c r="J78" s="90"/>
      <c r="K78" s="93"/>
      <c r="L78" s="91"/>
      <c r="M78" s="169"/>
      <c r="N78" s="170"/>
    </row>
    <row r="79" spans="1:14" ht="15" x14ac:dyDescent="0.15">
      <c r="A79" s="134" t="s">
        <v>86</v>
      </c>
      <c r="B79" s="127" t="s">
        <v>101</v>
      </c>
      <c r="C79" s="92" t="s">
        <v>102</v>
      </c>
      <c r="D79" s="137" t="s">
        <v>103</v>
      </c>
      <c r="E79" s="140"/>
      <c r="F79" s="143">
        <v>0</v>
      </c>
      <c r="G79" s="143">
        <f>ROUND(E79*F79,2)</f>
        <v>0</v>
      </c>
      <c r="H79" s="143">
        <f>ROUND(G79*$H$6,2)</f>
        <v>0</v>
      </c>
      <c r="I79" s="127"/>
      <c r="J79" s="90"/>
      <c r="K79" s="93"/>
      <c r="M79" s="170"/>
      <c r="N79" s="170"/>
    </row>
    <row r="80" spans="1:14" x14ac:dyDescent="0.15">
      <c r="A80" s="135"/>
      <c r="B80" s="128"/>
      <c r="C80" s="92"/>
      <c r="D80" s="138"/>
      <c r="E80" s="141"/>
      <c r="F80" s="144"/>
      <c r="G80" s="144"/>
      <c r="H80" s="144"/>
      <c r="I80" s="128"/>
      <c r="J80" s="90"/>
      <c r="K80" s="93"/>
      <c r="M80" s="170"/>
      <c r="N80" s="170"/>
    </row>
    <row r="81" spans="1:14" x14ac:dyDescent="0.15">
      <c r="A81" s="135"/>
      <c r="B81" s="128"/>
      <c r="C81" s="92"/>
      <c r="D81" s="138"/>
      <c r="E81" s="141"/>
      <c r="F81" s="144"/>
      <c r="G81" s="144"/>
      <c r="H81" s="144"/>
      <c r="I81" s="128"/>
      <c r="J81" s="90"/>
      <c r="K81" s="93"/>
      <c r="M81" s="170"/>
      <c r="N81" s="170"/>
    </row>
    <row r="82" spans="1:14" x14ac:dyDescent="0.15">
      <c r="A82" s="135"/>
      <c r="B82" s="128"/>
      <c r="C82" s="92"/>
      <c r="D82" s="138"/>
      <c r="E82" s="141"/>
      <c r="F82" s="144"/>
      <c r="G82" s="144"/>
      <c r="H82" s="144"/>
      <c r="I82" s="128"/>
      <c r="J82" s="90"/>
      <c r="K82" s="93"/>
      <c r="M82" s="170"/>
      <c r="N82" s="170"/>
    </row>
    <row r="83" spans="1:14" x14ac:dyDescent="0.15">
      <c r="A83" s="136"/>
      <c r="B83" s="129"/>
      <c r="C83" s="92"/>
      <c r="D83" s="139"/>
      <c r="E83" s="142"/>
      <c r="F83" s="145"/>
      <c r="G83" s="145"/>
      <c r="H83" s="145"/>
      <c r="I83" s="129"/>
      <c r="J83" s="90"/>
      <c r="K83" s="93"/>
      <c r="M83" s="170"/>
      <c r="N83" s="170"/>
    </row>
    <row r="84" spans="1:14" ht="15" x14ac:dyDescent="0.15">
      <c r="A84" s="134" t="s">
        <v>87</v>
      </c>
      <c r="B84" s="127" t="s">
        <v>101</v>
      </c>
      <c r="C84" s="92" t="s">
        <v>102</v>
      </c>
      <c r="D84" s="137" t="s">
        <v>103</v>
      </c>
      <c r="E84" s="140"/>
      <c r="F84" s="143">
        <v>0</v>
      </c>
      <c r="G84" s="143">
        <f>ROUND(E84*F84,2)</f>
        <v>0</v>
      </c>
      <c r="H84" s="143">
        <f>ROUND(G84*$H$6,2)</f>
        <v>0</v>
      </c>
      <c r="I84" s="127"/>
      <c r="J84" s="90"/>
      <c r="K84" s="93"/>
      <c r="M84" s="170"/>
      <c r="N84" s="170"/>
    </row>
    <row r="85" spans="1:14" x14ac:dyDescent="0.15">
      <c r="A85" s="135"/>
      <c r="B85" s="128"/>
      <c r="C85" s="92"/>
      <c r="D85" s="138"/>
      <c r="E85" s="141"/>
      <c r="F85" s="144"/>
      <c r="G85" s="144"/>
      <c r="H85" s="144"/>
      <c r="I85" s="128"/>
      <c r="J85" s="90"/>
      <c r="K85" s="93"/>
      <c r="M85" s="170"/>
      <c r="N85" s="170"/>
    </row>
    <row r="86" spans="1:14" x14ac:dyDescent="0.15">
      <c r="A86" s="135"/>
      <c r="B86" s="128"/>
      <c r="C86" s="92"/>
      <c r="D86" s="138"/>
      <c r="E86" s="141"/>
      <c r="F86" s="144"/>
      <c r="G86" s="144"/>
      <c r="H86" s="144"/>
      <c r="I86" s="128"/>
      <c r="J86" s="90"/>
      <c r="K86" s="93"/>
      <c r="M86" s="170"/>
      <c r="N86" s="170"/>
    </row>
    <row r="87" spans="1:14" x14ac:dyDescent="0.15">
      <c r="A87" s="135"/>
      <c r="B87" s="128"/>
      <c r="C87" s="92"/>
      <c r="D87" s="138"/>
      <c r="E87" s="141"/>
      <c r="F87" s="144"/>
      <c r="G87" s="144"/>
      <c r="H87" s="144"/>
      <c r="I87" s="128"/>
      <c r="J87" s="90"/>
      <c r="K87" s="93"/>
      <c r="M87" s="170"/>
      <c r="N87" s="170"/>
    </row>
    <row r="88" spans="1:14" x14ac:dyDescent="0.15">
      <c r="A88" s="136"/>
      <c r="B88" s="129"/>
      <c r="C88" s="92"/>
      <c r="D88" s="139"/>
      <c r="E88" s="142"/>
      <c r="F88" s="145"/>
      <c r="G88" s="145"/>
      <c r="H88" s="145"/>
      <c r="I88" s="129"/>
      <c r="J88" s="90"/>
      <c r="K88" s="93"/>
      <c r="M88" s="170"/>
      <c r="N88" s="170"/>
    </row>
    <row r="89" spans="1:14" ht="15" x14ac:dyDescent="0.15">
      <c r="A89" s="134" t="s">
        <v>88</v>
      </c>
      <c r="B89" s="127" t="s">
        <v>101</v>
      </c>
      <c r="C89" s="92" t="s">
        <v>102</v>
      </c>
      <c r="D89" s="137" t="s">
        <v>103</v>
      </c>
      <c r="E89" s="140"/>
      <c r="F89" s="143">
        <v>0</v>
      </c>
      <c r="G89" s="143">
        <f>ROUND(E89*F89,2)</f>
        <v>0</v>
      </c>
      <c r="H89" s="143">
        <f>ROUND(G89*$H$6,2)</f>
        <v>0</v>
      </c>
      <c r="I89" s="127"/>
      <c r="J89" s="90"/>
      <c r="K89" s="93"/>
      <c r="M89" s="170"/>
      <c r="N89" s="170"/>
    </row>
    <row r="90" spans="1:14" x14ac:dyDescent="0.15">
      <c r="A90" s="135"/>
      <c r="B90" s="128"/>
      <c r="C90" s="92"/>
      <c r="D90" s="138"/>
      <c r="E90" s="141"/>
      <c r="F90" s="144"/>
      <c r="G90" s="144"/>
      <c r="H90" s="144"/>
      <c r="I90" s="128"/>
      <c r="J90" s="90"/>
      <c r="K90" s="93"/>
      <c r="M90" s="170"/>
      <c r="N90" s="170"/>
    </row>
    <row r="91" spans="1:14" x14ac:dyDescent="0.15">
      <c r="A91" s="135"/>
      <c r="B91" s="128"/>
      <c r="C91" s="92"/>
      <c r="D91" s="138"/>
      <c r="E91" s="141"/>
      <c r="F91" s="144"/>
      <c r="G91" s="144"/>
      <c r="H91" s="144"/>
      <c r="I91" s="128"/>
      <c r="J91" s="90"/>
      <c r="K91" s="93"/>
      <c r="M91" s="170"/>
      <c r="N91" s="170"/>
    </row>
    <row r="92" spans="1:14" x14ac:dyDescent="0.15">
      <c r="A92" s="135"/>
      <c r="B92" s="128"/>
      <c r="C92" s="92"/>
      <c r="D92" s="138"/>
      <c r="E92" s="141"/>
      <c r="F92" s="144"/>
      <c r="G92" s="144"/>
      <c r="H92" s="144"/>
      <c r="I92" s="128"/>
      <c r="J92" s="90"/>
      <c r="K92" s="93"/>
      <c r="M92" s="170"/>
      <c r="N92" s="170"/>
    </row>
    <row r="93" spans="1:14" x14ac:dyDescent="0.15">
      <c r="A93" s="136"/>
      <c r="B93" s="129"/>
      <c r="C93" s="92"/>
      <c r="D93" s="139"/>
      <c r="E93" s="142"/>
      <c r="F93" s="145"/>
      <c r="G93" s="145"/>
      <c r="H93" s="145"/>
      <c r="I93" s="129"/>
      <c r="J93" s="90"/>
      <c r="K93" s="93"/>
      <c r="M93" s="170"/>
      <c r="N93" s="170"/>
    </row>
    <row r="94" spans="1:14" ht="15" x14ac:dyDescent="0.15">
      <c r="A94" s="134" t="s">
        <v>89</v>
      </c>
      <c r="B94" s="127" t="s">
        <v>101</v>
      </c>
      <c r="C94" s="92" t="s">
        <v>102</v>
      </c>
      <c r="D94" s="137" t="s">
        <v>103</v>
      </c>
      <c r="E94" s="140"/>
      <c r="F94" s="143">
        <v>0</v>
      </c>
      <c r="G94" s="143">
        <f>ROUND(E94*F94,2)</f>
        <v>0</v>
      </c>
      <c r="H94" s="143">
        <f>ROUND(G94*$H$6,2)</f>
        <v>0</v>
      </c>
      <c r="I94" s="127"/>
      <c r="J94" s="90"/>
      <c r="K94" s="93"/>
      <c r="M94" s="170"/>
      <c r="N94" s="170"/>
    </row>
    <row r="95" spans="1:14" x14ac:dyDescent="0.15">
      <c r="A95" s="135"/>
      <c r="B95" s="128"/>
      <c r="C95" s="92"/>
      <c r="D95" s="138"/>
      <c r="E95" s="141"/>
      <c r="F95" s="144"/>
      <c r="G95" s="144"/>
      <c r="H95" s="144"/>
      <c r="I95" s="128"/>
      <c r="J95" s="90"/>
      <c r="K95" s="93"/>
      <c r="M95" s="170"/>
      <c r="N95" s="170"/>
    </row>
    <row r="96" spans="1:14" x14ac:dyDescent="0.15">
      <c r="A96" s="135"/>
      <c r="B96" s="128"/>
      <c r="C96" s="92"/>
      <c r="D96" s="138"/>
      <c r="E96" s="141"/>
      <c r="F96" s="144"/>
      <c r="G96" s="144"/>
      <c r="H96" s="144"/>
      <c r="I96" s="128"/>
      <c r="J96" s="90"/>
      <c r="K96" s="93"/>
      <c r="M96" s="170"/>
      <c r="N96" s="170"/>
    </row>
    <row r="97" spans="1:14" x14ac:dyDescent="0.15">
      <c r="A97" s="135"/>
      <c r="B97" s="128"/>
      <c r="C97" s="92"/>
      <c r="D97" s="138"/>
      <c r="E97" s="141"/>
      <c r="F97" s="144"/>
      <c r="G97" s="144"/>
      <c r="H97" s="144"/>
      <c r="I97" s="128"/>
      <c r="J97" s="90"/>
      <c r="K97" s="93"/>
      <c r="M97" s="170"/>
      <c r="N97" s="170"/>
    </row>
    <row r="98" spans="1:14" x14ac:dyDescent="0.15">
      <c r="A98" s="136"/>
      <c r="B98" s="129"/>
      <c r="C98" s="92"/>
      <c r="D98" s="139"/>
      <c r="E98" s="142"/>
      <c r="F98" s="145"/>
      <c r="G98" s="145"/>
      <c r="H98" s="145"/>
      <c r="I98" s="129"/>
      <c r="J98" s="90"/>
      <c r="K98" s="93"/>
      <c r="M98" s="170"/>
      <c r="N98" s="170"/>
    </row>
    <row r="99" spans="1:14" ht="15" x14ac:dyDescent="0.15">
      <c r="A99" s="134" t="s">
        <v>90</v>
      </c>
      <c r="B99" s="127" t="s">
        <v>101</v>
      </c>
      <c r="C99" s="92" t="s">
        <v>102</v>
      </c>
      <c r="D99" s="137" t="s">
        <v>103</v>
      </c>
      <c r="E99" s="140"/>
      <c r="F99" s="143">
        <v>0</v>
      </c>
      <c r="G99" s="143">
        <f>ROUND(E99*F99,2)</f>
        <v>0</v>
      </c>
      <c r="H99" s="143">
        <f>ROUND(G99*$H$6,2)</f>
        <v>0</v>
      </c>
      <c r="I99" s="127"/>
      <c r="J99" s="90"/>
      <c r="K99" s="93"/>
      <c r="M99" s="170"/>
      <c r="N99" s="170"/>
    </row>
    <row r="100" spans="1:14" x14ac:dyDescent="0.15">
      <c r="A100" s="135"/>
      <c r="B100" s="128"/>
      <c r="C100" s="92"/>
      <c r="D100" s="138"/>
      <c r="E100" s="141"/>
      <c r="F100" s="144"/>
      <c r="G100" s="144"/>
      <c r="H100" s="144"/>
      <c r="I100" s="128"/>
      <c r="J100" s="90"/>
      <c r="K100" s="93"/>
      <c r="M100" s="170"/>
      <c r="N100" s="170"/>
    </row>
    <row r="101" spans="1:14" x14ac:dyDescent="0.15">
      <c r="A101" s="135"/>
      <c r="B101" s="128"/>
      <c r="C101" s="92"/>
      <c r="D101" s="138"/>
      <c r="E101" s="141"/>
      <c r="F101" s="144"/>
      <c r="G101" s="144"/>
      <c r="H101" s="144"/>
      <c r="I101" s="128"/>
      <c r="J101" s="90"/>
      <c r="K101" s="93"/>
      <c r="M101" s="170"/>
      <c r="N101" s="170"/>
    </row>
    <row r="102" spans="1:14" x14ac:dyDescent="0.15">
      <c r="A102" s="135"/>
      <c r="B102" s="128"/>
      <c r="C102" s="92"/>
      <c r="D102" s="138"/>
      <c r="E102" s="141"/>
      <c r="F102" s="144"/>
      <c r="G102" s="144"/>
      <c r="H102" s="144"/>
      <c r="I102" s="128"/>
      <c r="J102" s="90"/>
      <c r="K102" s="93"/>
      <c r="M102" s="170"/>
      <c r="N102" s="170"/>
    </row>
    <row r="103" spans="1:14" x14ac:dyDescent="0.15">
      <c r="A103" s="136"/>
      <c r="B103" s="129"/>
      <c r="C103" s="92"/>
      <c r="D103" s="139"/>
      <c r="E103" s="142"/>
      <c r="F103" s="145"/>
      <c r="G103" s="145"/>
      <c r="H103" s="145"/>
      <c r="I103" s="129"/>
      <c r="J103" s="90"/>
      <c r="K103" s="93"/>
      <c r="M103" s="170"/>
      <c r="N103" s="170"/>
    </row>
    <row r="104" spans="1:14" ht="75" x14ac:dyDescent="0.15">
      <c r="A104" s="77" t="s">
        <v>14</v>
      </c>
      <c r="B104" s="146" t="s">
        <v>164</v>
      </c>
      <c r="C104" s="147"/>
      <c r="D104" s="147"/>
      <c r="E104" s="147"/>
      <c r="F104" s="148"/>
      <c r="G104" s="79">
        <f>SUM(G105,G110,G115,G120,G125,G130,G135,G140,G145,G150)</f>
        <v>0</v>
      </c>
      <c r="H104" s="79">
        <f>SUM(H105,H110,H115,H120,H125,H130,H135,H140,H145,H150)</f>
        <v>0</v>
      </c>
      <c r="I104" s="81"/>
      <c r="J104" s="90"/>
      <c r="K104" s="89">
        <f>ROUND(H104*$H$6,2)</f>
        <v>0</v>
      </c>
      <c r="M104" s="171" t="s">
        <v>178</v>
      </c>
      <c r="N104" s="70" t="s">
        <v>177</v>
      </c>
    </row>
    <row r="105" spans="1:14" ht="14.5" customHeight="1" x14ac:dyDescent="0.15">
      <c r="A105" s="132" t="s">
        <v>91</v>
      </c>
      <c r="B105" s="130" t="s">
        <v>113</v>
      </c>
      <c r="C105" s="94" t="s">
        <v>104</v>
      </c>
      <c r="D105" s="95"/>
      <c r="E105" s="96"/>
      <c r="F105" s="97"/>
      <c r="G105" s="97">
        <f>SUM(G106:G109)</f>
        <v>0</v>
      </c>
      <c r="H105" s="97">
        <f>ROUND(G105*$H$6,2)</f>
        <v>0</v>
      </c>
      <c r="I105" s="130" t="s">
        <v>39</v>
      </c>
      <c r="J105" s="90"/>
      <c r="K105" s="93"/>
      <c r="M105" s="170"/>
      <c r="N105" s="170"/>
    </row>
    <row r="106" spans="1:14" ht="15" x14ac:dyDescent="0.15">
      <c r="A106" s="133"/>
      <c r="B106" s="131"/>
      <c r="C106" s="94" t="s">
        <v>105</v>
      </c>
      <c r="D106" s="98"/>
      <c r="E106" s="98"/>
      <c r="F106" s="93"/>
      <c r="G106" s="97">
        <f>ROUND(E106*F106,2)</f>
        <v>0</v>
      </c>
      <c r="H106" s="99"/>
      <c r="I106" s="131"/>
      <c r="J106" s="90"/>
      <c r="K106" s="93"/>
      <c r="M106" s="170"/>
      <c r="N106" s="170"/>
    </row>
    <row r="107" spans="1:14" ht="15" x14ac:dyDescent="0.15">
      <c r="A107" s="133"/>
      <c r="B107" s="131"/>
      <c r="C107" s="94" t="s">
        <v>106</v>
      </c>
      <c r="D107" s="100"/>
      <c r="E107" s="98"/>
      <c r="F107" s="93"/>
      <c r="G107" s="97">
        <f t="shared" ref="G107:G109" si="16">ROUND(E107*F107,2)</f>
        <v>0</v>
      </c>
      <c r="H107" s="99"/>
      <c r="I107" s="131"/>
      <c r="J107" s="90"/>
      <c r="K107" s="93"/>
      <c r="M107" s="170"/>
      <c r="N107" s="170"/>
    </row>
    <row r="108" spans="1:14" ht="15" x14ac:dyDescent="0.15">
      <c r="A108" s="133"/>
      <c r="B108" s="131"/>
      <c r="C108" s="94" t="s">
        <v>107</v>
      </c>
      <c r="D108" s="100"/>
      <c r="E108" s="98"/>
      <c r="F108" s="93"/>
      <c r="G108" s="97">
        <f t="shared" si="16"/>
        <v>0</v>
      </c>
      <c r="H108" s="99"/>
      <c r="I108" s="131"/>
      <c r="J108" s="90"/>
      <c r="K108" s="93"/>
      <c r="M108" s="170"/>
      <c r="N108" s="170"/>
    </row>
    <row r="109" spans="1:14" ht="15" x14ac:dyDescent="0.15">
      <c r="A109" s="133"/>
      <c r="B109" s="131"/>
      <c r="C109" s="94" t="s">
        <v>108</v>
      </c>
      <c r="D109" s="100"/>
      <c r="E109" s="98"/>
      <c r="F109" s="93"/>
      <c r="G109" s="97">
        <f t="shared" si="16"/>
        <v>0</v>
      </c>
      <c r="H109" s="99"/>
      <c r="I109" s="131"/>
      <c r="J109" s="90"/>
      <c r="K109" s="93"/>
      <c r="M109" s="170"/>
      <c r="N109" s="170"/>
    </row>
    <row r="110" spans="1:14" ht="15" x14ac:dyDescent="0.15">
      <c r="A110" s="132" t="s">
        <v>92</v>
      </c>
      <c r="B110" s="130" t="s">
        <v>113</v>
      </c>
      <c r="C110" s="94" t="s">
        <v>104</v>
      </c>
      <c r="D110" s="95"/>
      <c r="E110" s="96"/>
      <c r="F110" s="97"/>
      <c r="G110" s="97">
        <f>SUM(G111:G114)</f>
        <v>0</v>
      </c>
      <c r="H110" s="97">
        <f>ROUND(G110*$H$6,2)</f>
        <v>0</v>
      </c>
      <c r="I110" s="130"/>
      <c r="J110" s="90"/>
      <c r="K110" s="93"/>
      <c r="M110" s="170"/>
      <c r="N110" s="170"/>
    </row>
    <row r="111" spans="1:14" ht="15" x14ac:dyDescent="0.15">
      <c r="A111" s="133"/>
      <c r="B111" s="131"/>
      <c r="C111" s="94" t="s">
        <v>105</v>
      </c>
      <c r="D111" s="100"/>
      <c r="E111" s="98"/>
      <c r="F111" s="93"/>
      <c r="G111" s="97">
        <f t="shared" ref="G111:G114" si="17">ROUND(E111*F111,2)</f>
        <v>0</v>
      </c>
      <c r="H111" s="101"/>
      <c r="I111" s="131"/>
      <c r="J111" s="90"/>
      <c r="K111" s="93"/>
      <c r="M111" s="170"/>
      <c r="N111" s="170"/>
    </row>
    <row r="112" spans="1:14" ht="15" x14ac:dyDescent="0.15">
      <c r="A112" s="133"/>
      <c r="B112" s="131"/>
      <c r="C112" s="94" t="s">
        <v>106</v>
      </c>
      <c r="D112" s="100"/>
      <c r="E112" s="98"/>
      <c r="F112" s="93"/>
      <c r="G112" s="97">
        <f t="shared" si="17"/>
        <v>0</v>
      </c>
      <c r="H112" s="101"/>
      <c r="I112" s="131"/>
      <c r="J112" s="90"/>
      <c r="K112" s="93"/>
      <c r="M112" s="170"/>
      <c r="N112" s="170"/>
    </row>
    <row r="113" spans="1:14" ht="15" x14ac:dyDescent="0.15">
      <c r="A113" s="133"/>
      <c r="B113" s="131"/>
      <c r="C113" s="94" t="s">
        <v>107</v>
      </c>
      <c r="D113" s="100"/>
      <c r="E113" s="98"/>
      <c r="F113" s="93"/>
      <c r="G113" s="97">
        <f t="shared" si="17"/>
        <v>0</v>
      </c>
      <c r="H113" s="101"/>
      <c r="I113" s="131"/>
      <c r="J113" s="90"/>
      <c r="K113" s="93"/>
      <c r="M113" s="170"/>
      <c r="N113" s="170"/>
    </row>
    <row r="114" spans="1:14" ht="15" x14ac:dyDescent="0.15">
      <c r="A114" s="133"/>
      <c r="B114" s="131"/>
      <c r="C114" s="94" t="s">
        <v>108</v>
      </c>
      <c r="D114" s="100"/>
      <c r="E114" s="98"/>
      <c r="F114" s="93"/>
      <c r="G114" s="97">
        <f t="shared" si="17"/>
        <v>0</v>
      </c>
      <c r="H114" s="101"/>
      <c r="I114" s="131"/>
      <c r="J114" s="90"/>
      <c r="K114" s="93"/>
      <c r="M114" s="170"/>
      <c r="N114" s="170"/>
    </row>
    <row r="115" spans="1:14" ht="15" x14ac:dyDescent="0.15">
      <c r="A115" s="132" t="s">
        <v>93</v>
      </c>
      <c r="B115" s="130" t="s">
        <v>113</v>
      </c>
      <c r="C115" s="94" t="s">
        <v>104</v>
      </c>
      <c r="D115" s="95"/>
      <c r="E115" s="96"/>
      <c r="F115" s="97"/>
      <c r="G115" s="97">
        <f>SUM(G116:G119)</f>
        <v>0</v>
      </c>
      <c r="H115" s="97">
        <f>ROUND(G115*$H$6,2)</f>
        <v>0</v>
      </c>
      <c r="I115" s="130"/>
      <c r="J115" s="90"/>
      <c r="K115" s="93"/>
      <c r="M115" s="170"/>
      <c r="N115" s="170"/>
    </row>
    <row r="116" spans="1:14" ht="15" x14ac:dyDescent="0.15">
      <c r="A116" s="133"/>
      <c r="B116" s="131"/>
      <c r="C116" s="94" t="s">
        <v>105</v>
      </c>
      <c r="D116" s="100"/>
      <c r="E116" s="98"/>
      <c r="F116" s="93"/>
      <c r="G116" s="97">
        <f t="shared" ref="G116:G119" si="18">ROUND(E116*F116,2)</f>
        <v>0</v>
      </c>
      <c r="H116" s="101"/>
      <c r="I116" s="131"/>
      <c r="J116" s="90"/>
      <c r="K116" s="93"/>
      <c r="M116" s="170"/>
      <c r="N116" s="170"/>
    </row>
    <row r="117" spans="1:14" ht="15" x14ac:dyDescent="0.15">
      <c r="A117" s="133"/>
      <c r="B117" s="131"/>
      <c r="C117" s="94" t="s">
        <v>106</v>
      </c>
      <c r="D117" s="100"/>
      <c r="E117" s="98"/>
      <c r="F117" s="93"/>
      <c r="G117" s="97">
        <f t="shared" si="18"/>
        <v>0</v>
      </c>
      <c r="H117" s="101"/>
      <c r="I117" s="131"/>
      <c r="J117" s="90"/>
      <c r="K117" s="93"/>
      <c r="M117" s="170"/>
      <c r="N117" s="170"/>
    </row>
    <row r="118" spans="1:14" ht="15" x14ac:dyDescent="0.15">
      <c r="A118" s="133"/>
      <c r="B118" s="131"/>
      <c r="C118" s="94" t="s">
        <v>107</v>
      </c>
      <c r="D118" s="100"/>
      <c r="E118" s="98"/>
      <c r="F118" s="93"/>
      <c r="G118" s="97">
        <f t="shared" si="18"/>
        <v>0</v>
      </c>
      <c r="H118" s="101"/>
      <c r="I118" s="131"/>
      <c r="J118" s="90"/>
      <c r="K118" s="93"/>
      <c r="M118" s="170"/>
      <c r="N118" s="170"/>
    </row>
    <row r="119" spans="1:14" ht="15" x14ac:dyDescent="0.15">
      <c r="A119" s="133"/>
      <c r="B119" s="131"/>
      <c r="C119" s="94" t="s">
        <v>108</v>
      </c>
      <c r="D119" s="100"/>
      <c r="E119" s="98"/>
      <c r="F119" s="93"/>
      <c r="G119" s="97">
        <f t="shared" si="18"/>
        <v>0</v>
      </c>
      <c r="H119" s="101"/>
      <c r="I119" s="131"/>
      <c r="J119" s="90"/>
      <c r="K119" s="93"/>
      <c r="M119" s="170"/>
      <c r="N119" s="170"/>
    </row>
    <row r="120" spans="1:14" ht="15" x14ac:dyDescent="0.15">
      <c r="A120" s="132" t="s">
        <v>94</v>
      </c>
      <c r="B120" s="130" t="s">
        <v>113</v>
      </c>
      <c r="C120" s="94" t="s">
        <v>104</v>
      </c>
      <c r="D120" s="95"/>
      <c r="E120" s="96"/>
      <c r="F120" s="97"/>
      <c r="G120" s="97">
        <f>SUM(G121:G124)</f>
        <v>0</v>
      </c>
      <c r="H120" s="97">
        <f>ROUND(G120*$H$6,2)</f>
        <v>0</v>
      </c>
      <c r="I120" s="130"/>
      <c r="J120" s="90"/>
      <c r="K120" s="93"/>
      <c r="M120" s="170"/>
      <c r="N120" s="170"/>
    </row>
    <row r="121" spans="1:14" ht="15" x14ac:dyDescent="0.15">
      <c r="A121" s="133"/>
      <c r="B121" s="131"/>
      <c r="C121" s="94" t="s">
        <v>105</v>
      </c>
      <c r="D121" s="100"/>
      <c r="E121" s="98"/>
      <c r="F121" s="93"/>
      <c r="G121" s="97">
        <f t="shared" ref="G121:G124" si="19">ROUND(E121*F121,2)</f>
        <v>0</v>
      </c>
      <c r="H121" s="101"/>
      <c r="I121" s="131"/>
      <c r="J121" s="90"/>
      <c r="K121" s="93"/>
      <c r="M121" s="170"/>
      <c r="N121" s="170"/>
    </row>
    <row r="122" spans="1:14" ht="15" x14ac:dyDescent="0.15">
      <c r="A122" s="133"/>
      <c r="B122" s="131"/>
      <c r="C122" s="94" t="s">
        <v>106</v>
      </c>
      <c r="D122" s="100"/>
      <c r="E122" s="98"/>
      <c r="F122" s="93"/>
      <c r="G122" s="97">
        <f t="shared" si="19"/>
        <v>0</v>
      </c>
      <c r="H122" s="101"/>
      <c r="I122" s="131"/>
      <c r="J122" s="90"/>
      <c r="K122" s="93"/>
      <c r="M122" s="170"/>
      <c r="N122" s="170"/>
    </row>
    <row r="123" spans="1:14" ht="15" x14ac:dyDescent="0.15">
      <c r="A123" s="133"/>
      <c r="B123" s="131"/>
      <c r="C123" s="94" t="s">
        <v>107</v>
      </c>
      <c r="D123" s="100"/>
      <c r="E123" s="98"/>
      <c r="F123" s="93"/>
      <c r="G123" s="97">
        <f t="shared" si="19"/>
        <v>0</v>
      </c>
      <c r="H123" s="101"/>
      <c r="I123" s="131"/>
      <c r="J123" s="90"/>
      <c r="K123" s="93"/>
      <c r="M123" s="170"/>
      <c r="N123" s="170"/>
    </row>
    <row r="124" spans="1:14" ht="15" x14ac:dyDescent="0.15">
      <c r="A124" s="133"/>
      <c r="B124" s="131"/>
      <c r="C124" s="94" t="s">
        <v>108</v>
      </c>
      <c r="D124" s="100"/>
      <c r="E124" s="98"/>
      <c r="F124" s="93"/>
      <c r="G124" s="97">
        <f t="shared" si="19"/>
        <v>0</v>
      </c>
      <c r="H124" s="101"/>
      <c r="I124" s="131"/>
      <c r="J124" s="90"/>
      <c r="K124" s="93"/>
      <c r="M124" s="170"/>
      <c r="N124" s="170"/>
    </row>
    <row r="125" spans="1:14" ht="15" x14ac:dyDescent="0.15">
      <c r="A125" s="132" t="s">
        <v>95</v>
      </c>
      <c r="B125" s="130" t="s">
        <v>113</v>
      </c>
      <c r="C125" s="94" t="s">
        <v>104</v>
      </c>
      <c r="D125" s="95"/>
      <c r="E125" s="96"/>
      <c r="F125" s="97"/>
      <c r="G125" s="97">
        <f>SUM(G126:G129)</f>
        <v>0</v>
      </c>
      <c r="H125" s="97">
        <f>ROUND(G125*$H$6,2)</f>
        <v>0</v>
      </c>
      <c r="I125" s="130"/>
      <c r="J125" s="90"/>
      <c r="K125" s="93"/>
      <c r="M125" s="170"/>
      <c r="N125" s="170"/>
    </row>
    <row r="126" spans="1:14" ht="15" x14ac:dyDescent="0.15">
      <c r="A126" s="133"/>
      <c r="B126" s="131"/>
      <c r="C126" s="94" t="s">
        <v>105</v>
      </c>
      <c r="D126" s="100"/>
      <c r="E126" s="98"/>
      <c r="F126" s="93"/>
      <c r="G126" s="97">
        <f t="shared" ref="G126:G129" si="20">ROUND(E126*F126,2)</f>
        <v>0</v>
      </c>
      <c r="H126" s="101"/>
      <c r="I126" s="131"/>
      <c r="J126" s="90"/>
      <c r="K126" s="93"/>
      <c r="M126" s="170"/>
      <c r="N126" s="170"/>
    </row>
    <row r="127" spans="1:14" ht="15" x14ac:dyDescent="0.15">
      <c r="A127" s="133"/>
      <c r="B127" s="131"/>
      <c r="C127" s="94" t="s">
        <v>106</v>
      </c>
      <c r="D127" s="100"/>
      <c r="E127" s="98"/>
      <c r="F127" s="93"/>
      <c r="G127" s="97">
        <f t="shared" si="20"/>
        <v>0</v>
      </c>
      <c r="H127" s="101"/>
      <c r="I127" s="131"/>
      <c r="J127" s="90"/>
      <c r="K127" s="93"/>
      <c r="M127" s="170"/>
      <c r="N127" s="170"/>
    </row>
    <row r="128" spans="1:14" ht="15" x14ac:dyDescent="0.15">
      <c r="A128" s="133"/>
      <c r="B128" s="131"/>
      <c r="C128" s="94" t="s">
        <v>107</v>
      </c>
      <c r="D128" s="100"/>
      <c r="E128" s="98"/>
      <c r="F128" s="93"/>
      <c r="G128" s="97">
        <f t="shared" si="20"/>
        <v>0</v>
      </c>
      <c r="H128" s="101"/>
      <c r="I128" s="131"/>
      <c r="J128" s="90"/>
      <c r="K128" s="93"/>
      <c r="M128" s="170"/>
      <c r="N128" s="170"/>
    </row>
    <row r="129" spans="1:14" ht="15" x14ac:dyDescent="0.15">
      <c r="A129" s="133"/>
      <c r="B129" s="131"/>
      <c r="C129" s="94" t="s">
        <v>108</v>
      </c>
      <c r="D129" s="100"/>
      <c r="E129" s="98"/>
      <c r="F129" s="93"/>
      <c r="G129" s="97">
        <f t="shared" si="20"/>
        <v>0</v>
      </c>
      <c r="H129" s="101"/>
      <c r="I129" s="131"/>
      <c r="J129" s="90"/>
      <c r="K129" s="93"/>
      <c r="M129" s="170"/>
      <c r="N129" s="170"/>
    </row>
    <row r="130" spans="1:14" ht="15" x14ac:dyDescent="0.15">
      <c r="A130" s="132" t="s">
        <v>96</v>
      </c>
      <c r="B130" s="130" t="s">
        <v>113</v>
      </c>
      <c r="C130" s="94" t="s">
        <v>104</v>
      </c>
      <c r="D130" s="95"/>
      <c r="E130" s="96"/>
      <c r="F130" s="97"/>
      <c r="G130" s="97">
        <f>SUM(G131:G134)</f>
        <v>0</v>
      </c>
      <c r="H130" s="97">
        <f>ROUND(G130*$H$6,2)</f>
        <v>0</v>
      </c>
      <c r="I130" s="130"/>
      <c r="J130" s="90"/>
      <c r="K130" s="93"/>
      <c r="M130" s="170"/>
      <c r="N130" s="170"/>
    </row>
    <row r="131" spans="1:14" ht="15" x14ac:dyDescent="0.15">
      <c r="A131" s="133"/>
      <c r="B131" s="131"/>
      <c r="C131" s="94" t="s">
        <v>105</v>
      </c>
      <c r="D131" s="100"/>
      <c r="E131" s="98"/>
      <c r="F131" s="93"/>
      <c r="G131" s="97">
        <f t="shared" ref="G131:G134" si="21">ROUND(E131*F131,2)</f>
        <v>0</v>
      </c>
      <c r="H131" s="101"/>
      <c r="I131" s="131"/>
      <c r="J131" s="90"/>
      <c r="K131" s="93"/>
      <c r="M131" s="170"/>
      <c r="N131" s="170"/>
    </row>
    <row r="132" spans="1:14" ht="15" x14ac:dyDescent="0.15">
      <c r="A132" s="133"/>
      <c r="B132" s="131"/>
      <c r="C132" s="94" t="s">
        <v>106</v>
      </c>
      <c r="D132" s="100"/>
      <c r="E132" s="98"/>
      <c r="F132" s="93"/>
      <c r="G132" s="97">
        <f t="shared" si="21"/>
        <v>0</v>
      </c>
      <c r="H132" s="101"/>
      <c r="I132" s="131"/>
      <c r="J132" s="90"/>
      <c r="K132" s="93"/>
      <c r="M132" s="170"/>
      <c r="N132" s="170"/>
    </row>
    <row r="133" spans="1:14" ht="15" x14ac:dyDescent="0.15">
      <c r="A133" s="133"/>
      <c r="B133" s="131"/>
      <c r="C133" s="94" t="s">
        <v>107</v>
      </c>
      <c r="D133" s="100"/>
      <c r="E133" s="98"/>
      <c r="F133" s="93"/>
      <c r="G133" s="97">
        <f t="shared" si="21"/>
        <v>0</v>
      </c>
      <c r="H133" s="101"/>
      <c r="I133" s="131"/>
      <c r="J133" s="90"/>
      <c r="K133" s="93"/>
      <c r="M133" s="170"/>
      <c r="N133" s="170"/>
    </row>
    <row r="134" spans="1:14" ht="15" x14ac:dyDescent="0.15">
      <c r="A134" s="133"/>
      <c r="B134" s="131"/>
      <c r="C134" s="94" t="s">
        <v>108</v>
      </c>
      <c r="D134" s="100"/>
      <c r="E134" s="98"/>
      <c r="F134" s="93"/>
      <c r="G134" s="97">
        <f t="shared" si="21"/>
        <v>0</v>
      </c>
      <c r="H134" s="101"/>
      <c r="I134" s="131"/>
      <c r="J134" s="90"/>
      <c r="K134" s="93"/>
      <c r="M134" s="170"/>
      <c r="N134" s="170"/>
    </row>
    <row r="135" spans="1:14" ht="15" x14ac:dyDescent="0.15">
      <c r="A135" s="132" t="s">
        <v>97</v>
      </c>
      <c r="B135" s="130" t="s">
        <v>113</v>
      </c>
      <c r="C135" s="94" t="s">
        <v>104</v>
      </c>
      <c r="D135" s="95"/>
      <c r="E135" s="96"/>
      <c r="F135" s="97"/>
      <c r="G135" s="97">
        <f>SUM(G136:G139)</f>
        <v>0</v>
      </c>
      <c r="H135" s="97">
        <f>ROUND(G135*$H$6,2)</f>
        <v>0</v>
      </c>
      <c r="I135" s="130"/>
      <c r="J135" s="90"/>
      <c r="K135" s="93"/>
      <c r="M135" s="170"/>
      <c r="N135" s="170"/>
    </row>
    <row r="136" spans="1:14" ht="15" x14ac:dyDescent="0.15">
      <c r="A136" s="133"/>
      <c r="B136" s="131"/>
      <c r="C136" s="94" t="s">
        <v>105</v>
      </c>
      <c r="D136" s="100"/>
      <c r="E136" s="98"/>
      <c r="F136" s="93"/>
      <c r="G136" s="97">
        <f t="shared" ref="G136:G139" si="22">ROUND(E136*F136,2)</f>
        <v>0</v>
      </c>
      <c r="H136" s="101"/>
      <c r="I136" s="131"/>
      <c r="J136" s="90"/>
      <c r="K136" s="93"/>
      <c r="M136" s="170"/>
      <c r="N136" s="170"/>
    </row>
    <row r="137" spans="1:14" ht="15" x14ac:dyDescent="0.15">
      <c r="A137" s="133"/>
      <c r="B137" s="131"/>
      <c r="C137" s="94" t="s">
        <v>106</v>
      </c>
      <c r="D137" s="100"/>
      <c r="E137" s="98"/>
      <c r="F137" s="93"/>
      <c r="G137" s="97">
        <f t="shared" si="22"/>
        <v>0</v>
      </c>
      <c r="H137" s="101"/>
      <c r="I137" s="131"/>
      <c r="J137" s="90"/>
      <c r="K137" s="93"/>
      <c r="M137" s="170"/>
      <c r="N137" s="170"/>
    </row>
    <row r="138" spans="1:14" ht="15" x14ac:dyDescent="0.15">
      <c r="A138" s="133"/>
      <c r="B138" s="131"/>
      <c r="C138" s="94" t="s">
        <v>107</v>
      </c>
      <c r="D138" s="100"/>
      <c r="E138" s="98"/>
      <c r="F138" s="93"/>
      <c r="G138" s="97">
        <f t="shared" si="22"/>
        <v>0</v>
      </c>
      <c r="H138" s="101"/>
      <c r="I138" s="131"/>
      <c r="J138" s="90"/>
      <c r="K138" s="93"/>
      <c r="M138" s="170"/>
      <c r="N138" s="170"/>
    </row>
    <row r="139" spans="1:14" ht="15" x14ac:dyDescent="0.15">
      <c r="A139" s="133"/>
      <c r="B139" s="131"/>
      <c r="C139" s="94" t="s">
        <v>108</v>
      </c>
      <c r="D139" s="100"/>
      <c r="E139" s="98"/>
      <c r="F139" s="93"/>
      <c r="G139" s="97">
        <f t="shared" si="22"/>
        <v>0</v>
      </c>
      <c r="H139" s="101"/>
      <c r="I139" s="131"/>
      <c r="J139" s="90"/>
      <c r="K139" s="93"/>
      <c r="M139" s="170"/>
      <c r="N139" s="170"/>
    </row>
    <row r="140" spans="1:14" ht="15" x14ac:dyDescent="0.15">
      <c r="A140" s="132" t="s">
        <v>98</v>
      </c>
      <c r="B140" s="130" t="s">
        <v>113</v>
      </c>
      <c r="C140" s="94" t="s">
        <v>104</v>
      </c>
      <c r="D140" s="95"/>
      <c r="E140" s="96"/>
      <c r="F140" s="97"/>
      <c r="G140" s="97">
        <f>SUM(G141:G144)</f>
        <v>0</v>
      </c>
      <c r="H140" s="97">
        <f>ROUND(G140*$H$6,2)</f>
        <v>0</v>
      </c>
      <c r="I140" s="130"/>
      <c r="J140" s="90"/>
      <c r="K140" s="93"/>
      <c r="M140" s="170"/>
      <c r="N140" s="170"/>
    </row>
    <row r="141" spans="1:14" ht="15" x14ac:dyDescent="0.15">
      <c r="A141" s="133"/>
      <c r="B141" s="131"/>
      <c r="C141" s="94" t="s">
        <v>105</v>
      </c>
      <c r="D141" s="100"/>
      <c r="E141" s="98"/>
      <c r="F141" s="93"/>
      <c r="G141" s="97">
        <f t="shared" ref="G141:G144" si="23">ROUND(E141*F141,2)</f>
        <v>0</v>
      </c>
      <c r="H141" s="101"/>
      <c r="I141" s="131"/>
      <c r="J141" s="90"/>
      <c r="K141" s="93"/>
      <c r="M141" s="170"/>
      <c r="N141" s="170"/>
    </row>
    <row r="142" spans="1:14" ht="15" x14ac:dyDescent="0.15">
      <c r="A142" s="133"/>
      <c r="B142" s="131"/>
      <c r="C142" s="94" t="s">
        <v>106</v>
      </c>
      <c r="D142" s="100"/>
      <c r="E142" s="98"/>
      <c r="F142" s="93"/>
      <c r="G142" s="97">
        <f t="shared" si="23"/>
        <v>0</v>
      </c>
      <c r="H142" s="101"/>
      <c r="I142" s="131"/>
      <c r="J142" s="90"/>
      <c r="K142" s="93"/>
      <c r="M142" s="170"/>
      <c r="N142" s="170"/>
    </row>
    <row r="143" spans="1:14" ht="15" x14ac:dyDescent="0.15">
      <c r="A143" s="133"/>
      <c r="B143" s="131"/>
      <c r="C143" s="94" t="s">
        <v>107</v>
      </c>
      <c r="D143" s="100"/>
      <c r="E143" s="98"/>
      <c r="F143" s="93"/>
      <c r="G143" s="97">
        <f t="shared" si="23"/>
        <v>0</v>
      </c>
      <c r="H143" s="101"/>
      <c r="I143" s="131"/>
      <c r="J143" s="90"/>
      <c r="K143" s="93"/>
      <c r="M143" s="170"/>
      <c r="N143" s="170"/>
    </row>
    <row r="144" spans="1:14" ht="15" x14ac:dyDescent="0.15">
      <c r="A144" s="133"/>
      <c r="B144" s="131"/>
      <c r="C144" s="94" t="s">
        <v>108</v>
      </c>
      <c r="D144" s="100"/>
      <c r="E144" s="98"/>
      <c r="F144" s="93"/>
      <c r="G144" s="97">
        <f t="shared" si="23"/>
        <v>0</v>
      </c>
      <c r="H144" s="101"/>
      <c r="I144" s="131"/>
      <c r="J144" s="90"/>
      <c r="K144" s="93"/>
      <c r="M144" s="170"/>
      <c r="N144" s="170"/>
    </row>
    <row r="145" spans="1:14" ht="15" x14ac:dyDescent="0.15">
      <c r="A145" s="132" t="s">
        <v>99</v>
      </c>
      <c r="B145" s="130" t="s">
        <v>113</v>
      </c>
      <c r="C145" s="94" t="s">
        <v>104</v>
      </c>
      <c r="D145" s="95"/>
      <c r="E145" s="96"/>
      <c r="F145" s="97"/>
      <c r="G145" s="97">
        <f>SUM(G146:G149)</f>
        <v>0</v>
      </c>
      <c r="H145" s="97">
        <v>0</v>
      </c>
      <c r="I145" s="130"/>
      <c r="J145" s="90"/>
      <c r="K145" s="93"/>
      <c r="M145" s="170"/>
      <c r="N145" s="170"/>
    </row>
    <row r="146" spans="1:14" ht="15" x14ac:dyDescent="0.15">
      <c r="A146" s="133"/>
      <c r="B146" s="131"/>
      <c r="C146" s="94" t="s">
        <v>105</v>
      </c>
      <c r="D146" s="100"/>
      <c r="E146" s="98"/>
      <c r="F146" s="93"/>
      <c r="G146" s="97">
        <f t="shared" ref="G146:G149" si="24">ROUND(E146*F146,2)</f>
        <v>0</v>
      </c>
      <c r="H146" s="101"/>
      <c r="I146" s="131"/>
      <c r="J146" s="90"/>
      <c r="K146" s="93"/>
      <c r="M146" s="170"/>
      <c r="N146" s="170"/>
    </row>
    <row r="147" spans="1:14" ht="15" x14ac:dyDescent="0.15">
      <c r="A147" s="133"/>
      <c r="B147" s="131"/>
      <c r="C147" s="94" t="s">
        <v>106</v>
      </c>
      <c r="D147" s="100" t="s">
        <v>163</v>
      </c>
      <c r="E147" s="98"/>
      <c r="F147" s="93"/>
      <c r="G147" s="97">
        <f t="shared" si="24"/>
        <v>0</v>
      </c>
      <c r="H147" s="101"/>
      <c r="I147" s="131"/>
      <c r="J147" s="90"/>
      <c r="K147" s="93"/>
      <c r="M147" s="170"/>
      <c r="N147" s="170"/>
    </row>
    <row r="148" spans="1:14" ht="15" x14ac:dyDescent="0.15">
      <c r="A148" s="133"/>
      <c r="B148" s="131"/>
      <c r="C148" s="94" t="s">
        <v>107</v>
      </c>
      <c r="D148" s="100"/>
      <c r="E148" s="98"/>
      <c r="F148" s="93"/>
      <c r="G148" s="97">
        <f t="shared" si="24"/>
        <v>0</v>
      </c>
      <c r="H148" s="101"/>
      <c r="I148" s="131"/>
      <c r="J148" s="90"/>
      <c r="K148" s="93"/>
      <c r="M148" s="170"/>
      <c r="N148" s="170"/>
    </row>
    <row r="149" spans="1:14" ht="15" x14ac:dyDescent="0.15">
      <c r="A149" s="133"/>
      <c r="B149" s="131"/>
      <c r="C149" s="94" t="s">
        <v>108</v>
      </c>
      <c r="D149" s="100"/>
      <c r="E149" s="98"/>
      <c r="F149" s="93"/>
      <c r="G149" s="97">
        <f t="shared" si="24"/>
        <v>0</v>
      </c>
      <c r="H149" s="101"/>
      <c r="I149" s="131"/>
      <c r="J149" s="90"/>
      <c r="K149" s="93"/>
      <c r="M149" s="170"/>
      <c r="N149" s="170"/>
    </row>
    <row r="150" spans="1:14" ht="15" x14ac:dyDescent="0.15">
      <c r="A150" s="132" t="s">
        <v>100</v>
      </c>
      <c r="B150" s="130" t="s">
        <v>113</v>
      </c>
      <c r="C150" s="94" t="s">
        <v>104</v>
      </c>
      <c r="D150" s="95"/>
      <c r="E150" s="96"/>
      <c r="F150" s="97"/>
      <c r="G150" s="97">
        <f>SUM(G151:G154)</f>
        <v>0</v>
      </c>
      <c r="H150" s="97">
        <f>ROUND(G150*$H$6,2)</f>
        <v>0</v>
      </c>
      <c r="I150" s="130"/>
      <c r="J150" s="90"/>
      <c r="K150" s="93"/>
      <c r="M150" s="170"/>
      <c r="N150" s="170"/>
    </row>
    <row r="151" spans="1:14" ht="15" x14ac:dyDescent="0.15">
      <c r="A151" s="133"/>
      <c r="B151" s="131"/>
      <c r="C151" s="94" t="s">
        <v>105</v>
      </c>
      <c r="D151" s="100"/>
      <c r="E151" s="98"/>
      <c r="F151" s="93"/>
      <c r="G151" s="97">
        <f t="shared" ref="G151:G154" si="25">ROUND(E151*F151,2)</f>
        <v>0</v>
      </c>
      <c r="H151" s="101"/>
      <c r="I151" s="131"/>
      <c r="J151" s="90"/>
      <c r="K151" s="93"/>
      <c r="M151" s="170"/>
      <c r="N151" s="170"/>
    </row>
    <row r="152" spans="1:14" ht="15" x14ac:dyDescent="0.15">
      <c r="A152" s="133"/>
      <c r="B152" s="131"/>
      <c r="C152" s="94" t="s">
        <v>106</v>
      </c>
      <c r="D152" s="100"/>
      <c r="E152" s="98"/>
      <c r="F152" s="93"/>
      <c r="G152" s="97">
        <f t="shared" si="25"/>
        <v>0</v>
      </c>
      <c r="H152" s="101"/>
      <c r="I152" s="131"/>
      <c r="J152" s="90"/>
      <c r="K152" s="93"/>
      <c r="M152" s="170"/>
      <c r="N152" s="170"/>
    </row>
    <row r="153" spans="1:14" ht="15" x14ac:dyDescent="0.15">
      <c r="A153" s="133"/>
      <c r="B153" s="131"/>
      <c r="C153" s="94" t="s">
        <v>107</v>
      </c>
      <c r="D153" s="100"/>
      <c r="E153" s="98"/>
      <c r="F153" s="93"/>
      <c r="G153" s="97">
        <f t="shared" si="25"/>
        <v>0</v>
      </c>
      <c r="H153" s="101"/>
      <c r="I153" s="131"/>
      <c r="J153" s="90"/>
      <c r="K153" s="93"/>
      <c r="M153" s="170"/>
      <c r="N153" s="170"/>
    </row>
    <row r="154" spans="1:14" ht="15" x14ac:dyDescent="0.15">
      <c r="A154" s="133"/>
      <c r="B154" s="131"/>
      <c r="C154" s="94" t="s">
        <v>108</v>
      </c>
      <c r="D154" s="100"/>
      <c r="E154" s="98"/>
      <c r="F154" s="93"/>
      <c r="G154" s="97">
        <f t="shared" si="25"/>
        <v>0</v>
      </c>
      <c r="H154" s="101"/>
      <c r="I154" s="131"/>
      <c r="J154" s="90"/>
      <c r="K154" s="93"/>
      <c r="M154" s="170"/>
      <c r="N154" s="170"/>
    </row>
    <row r="155" spans="1:14" x14ac:dyDescent="0.15">
      <c r="A155" s="116" t="s">
        <v>114</v>
      </c>
      <c r="B155" s="117"/>
      <c r="C155" s="117"/>
      <c r="D155" s="118"/>
      <c r="E155" s="118"/>
      <c r="F155" s="119"/>
      <c r="G155" s="73">
        <f>G10+G31+G42+G53+G104</f>
        <v>0</v>
      </c>
      <c r="H155" s="73">
        <f>H10+H31+H42+H53+H104</f>
        <v>0</v>
      </c>
      <c r="I155" s="73">
        <f>I9</f>
        <v>0</v>
      </c>
      <c r="J155" s="73"/>
      <c r="K155" s="73">
        <f>K9</f>
        <v>0</v>
      </c>
    </row>
    <row r="156" spans="1:14" ht="48.5" customHeight="1" x14ac:dyDescent="0.15">
      <c r="A156" s="102"/>
      <c r="B156" s="120"/>
      <c r="C156" s="120"/>
      <c r="D156" s="121" t="s">
        <v>115</v>
      </c>
      <c r="E156" s="121"/>
      <c r="F156" s="121"/>
      <c r="G156" s="103"/>
      <c r="H156" s="103"/>
      <c r="I156" s="104"/>
    </row>
    <row r="157" spans="1:14" ht="30" x14ac:dyDescent="0.15">
      <c r="A157" s="24" t="s">
        <v>27</v>
      </c>
      <c r="B157" s="122" t="s">
        <v>170</v>
      </c>
      <c r="C157" s="123"/>
      <c r="D157" s="124">
        <f>Suvestinė!C21</f>
        <v>7.0000000000000007E-2</v>
      </c>
      <c r="E157" s="125"/>
      <c r="F157" s="126"/>
      <c r="G157" s="37">
        <f>ROUNDDOWN($I$9*$D$157,2)</f>
        <v>0</v>
      </c>
      <c r="H157" s="105">
        <f>ROUNDDOWN($J$9*$D$157,2)</f>
        <v>0</v>
      </c>
      <c r="I157" s="37">
        <f>ROUNDDOWN($K$9*$D$157,2)</f>
        <v>0</v>
      </c>
      <c r="J157" s="37"/>
      <c r="K157" s="106" t="s">
        <v>116</v>
      </c>
    </row>
    <row r="158" spans="1:14" ht="25.25" customHeight="1" x14ac:dyDescent="0.15">
      <c r="A158" s="116" t="s">
        <v>117</v>
      </c>
      <c r="B158" s="118"/>
      <c r="C158" s="118"/>
      <c r="D158" s="118"/>
      <c r="E158" s="118"/>
      <c r="F158" s="119"/>
      <c r="G158" s="107">
        <f>G157+I9</f>
        <v>0</v>
      </c>
      <c r="H158" s="73">
        <f>K9+I157</f>
        <v>0</v>
      </c>
      <c r="I158" s="75"/>
    </row>
  </sheetData>
  <protectedRanges>
    <protectedRange sqref="N11:N30 N32:N41 D43:G43 B33:F41 B11:G30 G32:G41 G44:G52" name="Diapazonas1"/>
    <protectedRange sqref="B44:F52 N43:N52 B43:C43" name="Diapazonas8"/>
    <protectedRange sqref="D2:I5 G1:I1 D6:G6 I6 J1:J6" name="Diapazonas1_1"/>
    <protectedRange sqref="D1:F1" name="Diapazonas1_2"/>
    <protectedRange sqref="H6" name="Diapazonas1_3"/>
    <protectedRange sqref="H146:H149 H151:H154" name="Diapazonas11_1"/>
    <protectedRange sqref="D111:F114 D116:F119 D121:F124 D126:F129 D131:F134 D136:F139 D141:F144 E106:F109 H111:H114 H116:H119 H121:H124 H126:H129 H131:H134 H136:H139 H141:H144 D146:F149 D107:D109 H106:H109 D151:F154" name="Diapazonas6_1"/>
    <protectedRange sqref="B105:B109 B110:B114 B115:B119 B120:B124 B125:B129 B130:B134 B135:B139 B140:B144 B145:B149 B150:B154" name="Diapazonas5_1"/>
    <protectedRange sqref="B54:C103 I54:I58 E74:E103 I59:I103 K74:K154" name="Diapazonas4_2"/>
    <protectedRange sqref="I145:I149 I105:I109 I110:I114 I115:I119 I120:I124 I125:I129 I130:I134 I135:I139 I140:I144 I150:I154" name="Diapazonas10_1"/>
    <protectedRange sqref="B32:F32" name="Diapazonas1_4"/>
    <protectedRange sqref="E54:E73" name="Diapazonas4"/>
    <protectedRange sqref="K54:K73" name="Diapazonas4_1"/>
  </protectedRanges>
  <mergeCells count="161">
    <mergeCell ref="D3:I3"/>
    <mergeCell ref="F4:G4"/>
    <mergeCell ref="D5:I5"/>
    <mergeCell ref="D6:F6"/>
    <mergeCell ref="A3:C3"/>
    <mergeCell ref="D4:E4"/>
    <mergeCell ref="A5:C5"/>
    <mergeCell ref="D1:F1"/>
    <mergeCell ref="B46:C46"/>
    <mergeCell ref="B10:F10"/>
    <mergeCell ref="B9:F9"/>
    <mergeCell ref="B8:C8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47:C47"/>
    <mergeCell ref="B48:C48"/>
    <mergeCell ref="B49:C49"/>
    <mergeCell ref="B50:C50"/>
    <mergeCell ref="B51:C51"/>
    <mergeCell ref="B20:C20"/>
    <mergeCell ref="B40:C40"/>
    <mergeCell ref="B41:C41"/>
    <mergeCell ref="B42:F42"/>
    <mergeCell ref="B43:C43"/>
    <mergeCell ref="B44:C44"/>
    <mergeCell ref="B45:C45"/>
    <mergeCell ref="B35:C35"/>
    <mergeCell ref="B36:C36"/>
    <mergeCell ref="B37:C37"/>
    <mergeCell ref="B38:C38"/>
    <mergeCell ref="B39:C39"/>
    <mergeCell ref="B33:C33"/>
    <mergeCell ref="B32:C32"/>
    <mergeCell ref="B31:F31"/>
    <mergeCell ref="B34:C34"/>
    <mergeCell ref="B52:C52"/>
    <mergeCell ref="I54:I58"/>
    <mergeCell ref="G54:G58"/>
    <mergeCell ref="G59:G63"/>
    <mergeCell ref="I59:I63"/>
    <mergeCell ref="B53:F53"/>
    <mergeCell ref="A59:A63"/>
    <mergeCell ref="B59:B63"/>
    <mergeCell ref="D59:D63"/>
    <mergeCell ref="E59:E63"/>
    <mergeCell ref="F59:F63"/>
    <mergeCell ref="H59:H63"/>
    <mergeCell ref="A54:A58"/>
    <mergeCell ref="B54:B58"/>
    <mergeCell ref="D54:D58"/>
    <mergeCell ref="E54:E58"/>
    <mergeCell ref="F54:F58"/>
    <mergeCell ref="H54:H58"/>
    <mergeCell ref="A64:A68"/>
    <mergeCell ref="B64:B68"/>
    <mergeCell ref="D64:D68"/>
    <mergeCell ref="E64:E68"/>
    <mergeCell ref="F64:F68"/>
    <mergeCell ref="H64:H68"/>
    <mergeCell ref="G64:G68"/>
    <mergeCell ref="I64:I68"/>
    <mergeCell ref="G69:G73"/>
    <mergeCell ref="I69:I73"/>
    <mergeCell ref="I74:I78"/>
    <mergeCell ref="G79:G83"/>
    <mergeCell ref="I79:I83"/>
    <mergeCell ref="A69:A73"/>
    <mergeCell ref="B69:B73"/>
    <mergeCell ref="D69:D73"/>
    <mergeCell ref="E69:E73"/>
    <mergeCell ref="F69:F73"/>
    <mergeCell ref="H69:H73"/>
    <mergeCell ref="A79:A83"/>
    <mergeCell ref="B79:B83"/>
    <mergeCell ref="D79:D83"/>
    <mergeCell ref="E79:E83"/>
    <mergeCell ref="F79:F83"/>
    <mergeCell ref="H79:H83"/>
    <mergeCell ref="A74:A78"/>
    <mergeCell ref="B74:B78"/>
    <mergeCell ref="D74:D78"/>
    <mergeCell ref="E74:E78"/>
    <mergeCell ref="F74:F78"/>
    <mergeCell ref="H74:H78"/>
    <mergeCell ref="G74:G78"/>
    <mergeCell ref="I94:I98"/>
    <mergeCell ref="G99:G103"/>
    <mergeCell ref="A89:A93"/>
    <mergeCell ref="B89:B93"/>
    <mergeCell ref="D89:D93"/>
    <mergeCell ref="E89:E93"/>
    <mergeCell ref="F89:F93"/>
    <mergeCell ref="H89:H93"/>
    <mergeCell ref="A84:A88"/>
    <mergeCell ref="B84:B88"/>
    <mergeCell ref="D84:D88"/>
    <mergeCell ref="E84:E88"/>
    <mergeCell ref="F84:F88"/>
    <mergeCell ref="H84:H88"/>
    <mergeCell ref="G84:G88"/>
    <mergeCell ref="I84:I88"/>
    <mergeCell ref="G89:G93"/>
    <mergeCell ref="I89:I93"/>
    <mergeCell ref="A99:A103"/>
    <mergeCell ref="B99:B103"/>
    <mergeCell ref="D99:D103"/>
    <mergeCell ref="E99:E103"/>
    <mergeCell ref="F99:F103"/>
    <mergeCell ref="H99:H103"/>
    <mergeCell ref="A145:A149"/>
    <mergeCell ref="B145:B149"/>
    <mergeCell ref="A94:A98"/>
    <mergeCell ref="B94:B98"/>
    <mergeCell ref="D94:D98"/>
    <mergeCell ref="E94:E98"/>
    <mergeCell ref="F94:F98"/>
    <mergeCell ref="H94:H98"/>
    <mergeCell ref="G94:G98"/>
    <mergeCell ref="A115:A119"/>
    <mergeCell ref="B115:B119"/>
    <mergeCell ref="B125:B129"/>
    <mergeCell ref="A130:A134"/>
    <mergeCell ref="B130:B134"/>
    <mergeCell ref="A120:A124"/>
    <mergeCell ref="B120:B124"/>
    <mergeCell ref="B104:F104"/>
    <mergeCell ref="A105:A109"/>
    <mergeCell ref="B105:B109"/>
    <mergeCell ref="A110:A114"/>
    <mergeCell ref="B110:B114"/>
    <mergeCell ref="A155:F155"/>
    <mergeCell ref="B156:C156"/>
    <mergeCell ref="D156:F156"/>
    <mergeCell ref="B157:C157"/>
    <mergeCell ref="D157:F157"/>
    <mergeCell ref="A158:F158"/>
    <mergeCell ref="I99:I103"/>
    <mergeCell ref="I105:I109"/>
    <mergeCell ref="I110:I114"/>
    <mergeCell ref="I115:I119"/>
    <mergeCell ref="I120:I124"/>
    <mergeCell ref="I125:I129"/>
    <mergeCell ref="I130:I134"/>
    <mergeCell ref="I135:I139"/>
    <mergeCell ref="I140:I144"/>
    <mergeCell ref="I145:I149"/>
    <mergeCell ref="I150:I154"/>
    <mergeCell ref="A150:A154"/>
    <mergeCell ref="B150:B154"/>
    <mergeCell ref="A135:A139"/>
    <mergeCell ref="B135:B139"/>
    <mergeCell ref="A140:A144"/>
    <mergeCell ref="B140:B144"/>
    <mergeCell ref="A125:A129"/>
  </mergeCells>
  <phoneticPr fontId="2" type="noConversion"/>
  <dataValidations xWindow="520" yWindow="665" count="9">
    <dataValidation allowBlank="1" showInputMessage="1" showErrorMessage="1" prompt="Numeris turi sutapti su PĮP nurodytu poveiklės numeriu" sqref="D2" xr:uid="{4CCBF148-6BF0-4209-BC5E-F806FBFB564B}"/>
    <dataValidation allowBlank="1" showErrorMessage="1" sqref="F54:F103" xr:uid="{4CF6C9C2-262B-4EA3-8B48-0304B6C1BAA3}"/>
    <dataValidation type="list" allowBlank="1" showInputMessage="1" showErrorMessage="1" sqref="K1" xr:uid="{3E679670-AB72-4857-83F8-47B2F4907A05}">
      <formula1>"Taikomieji (pramoniniai) moksliniai tyrimai, Eksperimentinė plėtra (bandomoji taikomoji veikla)"</formula1>
    </dataValidation>
    <dataValidation operator="lessThanOrEqual" allowBlank="1" showInputMessage="1" showErrorMessage="1" error="Įvesta reikšmė neturi viršyti 7,00 proc." sqref="D157:F157" xr:uid="{F9480835-F735-466E-8C93-EFD1A9532BE3}"/>
    <dataValidation type="list" allowBlank="1" showInputMessage="1" showErrorMessage="1" error="Dėmesio, reikšmė ne iš sąrašo" prompt="Pasirinkite finansavimo intensyvumą pagal veiklos pobūdį ir subjektą:" sqref="H6" xr:uid="{22A65A5C-5DF1-441D-8057-8A936470F024}">
      <formula1>"0%,25%,35%,40%,45%,50%,60%,65%,70%,75%,80%,100%"</formula1>
    </dataValidation>
    <dataValidation allowBlank="1" showInputMessage="1" showErrorMessage="1" prompt="Įveskite vienos pareigybės darbuotojo skiriamą darbo laiką valandomis" sqref="E74:E103" xr:uid="{0610ECA0-AD77-46D0-B3E1-F585AFE24D45}"/>
    <dataValidation allowBlank="1" showInputMessage="1" showErrorMessage="1" prompt="nurodoma reikšmė „0,00“ jei neprašoma PVM finansavimo" sqref="G11:G30 G43:G52 G32:G41" xr:uid="{A65815E6-3887-467A-924A-D4DA3EEEC89F}"/>
    <dataValidation allowBlank="1" showInputMessage="1" showErrorMessage="1" prompt="Įveskite vienos pareigybės darbuotojų fizinio rodiklio pasiekimui skiriamą darbo laiką valandomis." sqref="E54:E73" xr:uid="{EC7A2FB5-7D96-4F9D-BF18-F77585B0005C}"/>
    <dataValidation allowBlank="1" showInputMessage="1" showErrorMessage="1" prompt="Grindžiant įkainį faktiniu darbo užmokesčiu, turi būti pateikiamos buhalterinės pažymos apie per 3–12 mėn. iki PĮP pateikimo priskaičiuotą (pridedant ir darbdavio mokesčius) ir išmokėtą darbo užmokestį." sqref="I59:I103 I54:I58" xr:uid="{6A22517E-19BC-4582-8480-044384E09C94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520" yWindow="665" count="2">
        <x14:dataValidation type="list" allowBlank="1" showInputMessage="1" showErrorMessage="1" error="Dėmesio, reikšmė ne iš sąrašo" xr:uid="{CEFCE46D-9F0E-4182-890B-4CC5A135D189}">
          <x14:formula1>
            <xm:f>DATA!$B$3:$B$7</xm:f>
          </x14:formula1>
          <xm:sqref>D6:F6</xm:sqref>
        </x14:dataValidation>
        <x14:dataValidation type="list" allowBlank="1" showInputMessage="1" showErrorMessage="1" xr:uid="{2B90913A-4581-47EC-863C-FE56578B1281}">
          <x14:formula1>
            <xm:f>DATA!$B$24:$B$27</xm:f>
          </x14:formula1>
          <xm:sqref>D1:F1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0609-4E63-417C-BE2C-B5C3D06932F1}">
  <sheetPr codeName="Sheet12"/>
  <dimension ref="A2:T990"/>
  <sheetViews>
    <sheetView zoomScale="93" zoomScaleNormal="93" workbookViewId="0">
      <selection activeCell="U24" sqref="U24"/>
    </sheetView>
  </sheetViews>
  <sheetFormatPr baseColWidth="10" defaultColWidth="14.5" defaultRowHeight="15" x14ac:dyDescent="0.2"/>
  <cols>
    <col min="1" max="1" width="9.1640625" customWidth="1"/>
    <col min="2" max="2" width="13.1640625" customWidth="1"/>
    <col min="3" max="3" width="9.6640625" customWidth="1"/>
    <col min="4" max="4" width="32.33203125" customWidth="1"/>
    <col min="5" max="5" width="10" customWidth="1"/>
    <col min="6" max="7" width="9.1640625" customWidth="1"/>
    <col min="8" max="8" width="13.1640625" customWidth="1"/>
    <col min="9" max="9" width="22.1640625" bestFit="1" customWidth="1"/>
    <col min="10" max="20" width="9.1640625" customWidth="1"/>
  </cols>
  <sheetData>
    <row r="2" spans="1:20" ht="40.25" customHeight="1" x14ac:dyDescent="0.2">
      <c r="A2" s="1"/>
      <c r="B2" s="5" t="s">
        <v>118</v>
      </c>
      <c r="C2" s="6" t="s">
        <v>119</v>
      </c>
      <c r="D2" s="6" t="s">
        <v>120</v>
      </c>
      <c r="E2" s="1"/>
      <c r="F2" s="1"/>
      <c r="G2" s="1"/>
      <c r="H2" s="5" t="s">
        <v>118</v>
      </c>
      <c r="I2" s="5" t="s">
        <v>121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3.5" customHeight="1" x14ac:dyDescent="0.2">
      <c r="A3" s="2"/>
      <c r="B3" s="1" t="s">
        <v>122</v>
      </c>
      <c r="C3" s="3">
        <f>SUMIF($B$9:$B$18,B3,$C$9:$C$18)</f>
        <v>0</v>
      </c>
      <c r="D3" s="3">
        <f>SUMIF($B$9:$B$18,B3,$D$9:$D$18)</f>
        <v>0</v>
      </c>
      <c r="E3" s="1"/>
      <c r="F3" s="1"/>
      <c r="G3" s="1"/>
      <c r="H3" s="1" t="s">
        <v>122</v>
      </c>
      <c r="I3" s="1" t="str">
        <f>VLOOKUP(H3,$H$9:$I$18,2,FALSE)</f>
        <v/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3.5" customHeight="1" x14ac:dyDescent="0.2">
      <c r="A4" s="1"/>
      <c r="B4" s="1" t="s">
        <v>31</v>
      </c>
      <c r="C4" s="3">
        <f>SUMIF($B$9:$B$18,B4,$C$9:$C$18)</f>
        <v>0</v>
      </c>
      <c r="D4" s="3">
        <f>SUMIF($B$9:$B$18,B4,$D$9:$D$18)</f>
        <v>0</v>
      </c>
      <c r="E4" s="1"/>
      <c r="F4" s="1"/>
      <c r="G4" s="1"/>
      <c r="H4" s="1" t="s">
        <v>31</v>
      </c>
      <c r="I4" s="1" t="e">
        <f>VLOOKUP(H4,$H$9:$I$18,2,FALSE)</f>
        <v>#N/A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3.5" customHeight="1" x14ac:dyDescent="0.2">
      <c r="A5" s="1"/>
      <c r="B5" s="1" t="s">
        <v>123</v>
      </c>
      <c r="C5" s="3">
        <f>SUMIF($B$9:$B$18,B5,$C$9:$C$18)</f>
        <v>0</v>
      </c>
      <c r="D5" s="3">
        <f>SUMIF($B$9:$B$18,B5,$D$9:$D$18)</f>
        <v>0</v>
      </c>
      <c r="E5" s="1"/>
      <c r="F5" s="1"/>
      <c r="G5" s="1"/>
      <c r="H5" s="1" t="s">
        <v>123</v>
      </c>
      <c r="I5" s="1" t="e">
        <f>VLOOKUP(H5,$H$9:$I$18,2,FALSE)</f>
        <v>#N/A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 x14ac:dyDescent="0.2">
      <c r="A6" s="1"/>
      <c r="B6" s="1" t="s">
        <v>124</v>
      </c>
      <c r="C6" s="3">
        <f>SUMIF($B$9:$B$18,B6,$C$9:$C$18)</f>
        <v>0</v>
      </c>
      <c r="D6" s="3">
        <f>SUMIF($B$9:$B$18,B6,$D$9:$D$18)</f>
        <v>0</v>
      </c>
      <c r="E6" s="1"/>
      <c r="F6" s="1"/>
      <c r="G6" s="1"/>
      <c r="H6" s="1" t="s">
        <v>124</v>
      </c>
      <c r="I6" s="1" t="e">
        <f>VLOOKUP(H6,$H$9:$I$18,2,FALSE)</f>
        <v>#N/A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3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53.5" customHeight="1" x14ac:dyDescent="0.2">
      <c r="A8" s="5" t="s">
        <v>125</v>
      </c>
      <c r="B8" s="5" t="s">
        <v>118</v>
      </c>
      <c r="C8" s="6" t="str">
        <f>C2</f>
        <v>Tinkamos finansuoti išlaidos</v>
      </c>
      <c r="D8" s="6" t="s">
        <v>120</v>
      </c>
      <c r="E8" s="1"/>
      <c r="F8" s="1"/>
      <c r="G8" s="5" t="s">
        <v>125</v>
      </c>
      <c r="H8" s="5" t="s">
        <v>118</v>
      </c>
      <c r="I8" s="5" t="s">
        <v>121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customHeight="1" x14ac:dyDescent="0.2">
      <c r="A9" s="1">
        <v>1</v>
      </c>
      <c r="B9" s="1" t="str">
        <f>IF('1'!$D$6="","",'1'!$D$6)</f>
        <v>Pareiškėjas</v>
      </c>
      <c r="C9" s="4">
        <f>'1'!G158</f>
        <v>0</v>
      </c>
      <c r="D9" s="4">
        <f>'1'!H158</f>
        <v>0</v>
      </c>
      <c r="E9" s="1"/>
      <c r="F9" s="1"/>
      <c r="G9" s="1">
        <v>1</v>
      </c>
      <c r="H9" s="1" t="str">
        <f>IF('1'!$D$6="","",'1'!$D$6)</f>
        <v>Pareiškėjas</v>
      </c>
      <c r="I9" s="1" t="str">
        <f>IF('1'!$D$5="","",'1'!$D$5)</f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3.5" customHeight="1" x14ac:dyDescent="0.2">
      <c r="A10" s="1">
        <v>2</v>
      </c>
      <c r="B10" s="1" t="e">
        <f>IF(#REF!="","",#REF!)</f>
        <v>#REF!</v>
      </c>
      <c r="C10" s="4" t="e">
        <f>#REF!</f>
        <v>#REF!</v>
      </c>
      <c r="D10" s="4" t="e">
        <f>#REF!</f>
        <v>#REF!</v>
      </c>
      <c r="E10" s="1"/>
      <c r="F10" s="1"/>
      <c r="G10" s="1">
        <v>2</v>
      </c>
      <c r="H10" s="1" t="e">
        <f>IF(#REF!="","",#REF!)</f>
        <v>#REF!</v>
      </c>
      <c r="I10" s="1" t="e">
        <f>IF(#REF!="","",#REF!)</f>
        <v>#REF!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3.5" customHeight="1" x14ac:dyDescent="0.2">
      <c r="A11" s="1">
        <v>3</v>
      </c>
      <c r="B11" s="1" t="e">
        <f>IF(#REF!="","",#REF!)</f>
        <v>#REF!</v>
      </c>
      <c r="C11" s="4" t="e">
        <f>#REF!</f>
        <v>#REF!</v>
      </c>
      <c r="D11" s="4" t="e">
        <f>#REF!</f>
        <v>#REF!</v>
      </c>
      <c r="E11" s="1"/>
      <c r="F11" s="1"/>
      <c r="G11" s="1">
        <v>3</v>
      </c>
      <c r="H11" s="1" t="e">
        <f>IF(#REF!="","",#REF!)</f>
        <v>#REF!</v>
      </c>
      <c r="I11" s="1" t="e">
        <f>IF(#REF!="","",#REF!)</f>
        <v>#REF!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3.5" customHeight="1" x14ac:dyDescent="0.2">
      <c r="A12" s="1">
        <v>4</v>
      </c>
      <c r="B12" s="1" t="e">
        <f>IF(#REF!="","",#REF!)</f>
        <v>#REF!</v>
      </c>
      <c r="C12" s="4" t="e">
        <f>#REF!</f>
        <v>#REF!</v>
      </c>
      <c r="D12" s="4" t="e">
        <f>#REF!</f>
        <v>#REF!</v>
      </c>
      <c r="E12" s="1"/>
      <c r="F12" s="1"/>
      <c r="G12" s="1">
        <v>4</v>
      </c>
      <c r="H12" s="1" t="e">
        <f>IF(#REF!="","",#REF!)</f>
        <v>#REF!</v>
      </c>
      <c r="I12" s="1" t="e">
        <f>IF(#REF!="","",#REF!)</f>
        <v>#REF!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3.5" customHeight="1" x14ac:dyDescent="0.2">
      <c r="A13" s="1">
        <v>5</v>
      </c>
      <c r="B13" s="1" t="e">
        <f>IF(#REF!="","",#REF!)</f>
        <v>#REF!</v>
      </c>
      <c r="C13" s="4" t="e">
        <f>#REF!</f>
        <v>#REF!</v>
      </c>
      <c r="D13" s="4" t="e">
        <f>#REF!</f>
        <v>#REF!</v>
      </c>
      <c r="E13" s="1"/>
      <c r="F13" s="1"/>
      <c r="G13" s="1">
        <v>5</v>
      </c>
      <c r="H13" s="1" t="e">
        <f>IF(#REF!="","",#REF!)</f>
        <v>#REF!</v>
      </c>
      <c r="I13" s="1" t="e">
        <f>IF(#REF!="","",#REF!)</f>
        <v>#REF!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x14ac:dyDescent="0.2">
      <c r="A14" s="1">
        <v>6</v>
      </c>
      <c r="B14" s="1" t="e">
        <f>IF(#REF!="","",#REF!)</f>
        <v>#REF!</v>
      </c>
      <c r="C14" s="4" t="e">
        <f>#REF!</f>
        <v>#REF!</v>
      </c>
      <c r="D14" s="4" t="e">
        <f>#REF!</f>
        <v>#REF!</v>
      </c>
      <c r="E14" s="1"/>
      <c r="F14" s="1"/>
      <c r="G14" s="1">
        <v>6</v>
      </c>
      <c r="H14" s="1" t="e">
        <f>IF(#REF!="","",#REF!)</f>
        <v>#REF!</v>
      </c>
      <c r="I14" s="1" t="e">
        <f>IF(#REF!="","",#REF!)</f>
        <v>#REF!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3.5" customHeight="1" x14ac:dyDescent="0.2">
      <c r="A15" s="1">
        <v>7</v>
      </c>
      <c r="B15" s="1" t="e">
        <f>IF(#REF!="","",#REF!)</f>
        <v>#REF!</v>
      </c>
      <c r="C15" s="4" t="e">
        <f>#REF!</f>
        <v>#REF!</v>
      </c>
      <c r="D15" s="4" t="e">
        <f>#REF!</f>
        <v>#REF!</v>
      </c>
      <c r="E15" s="1"/>
      <c r="F15" s="1"/>
      <c r="G15" s="1">
        <v>7</v>
      </c>
      <c r="H15" s="1" t="e">
        <f>IF(#REF!="","",#REF!)</f>
        <v>#REF!</v>
      </c>
      <c r="I15" s="1" t="e">
        <f>IF(#REF!="","",#REF!)</f>
        <v>#REF!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3.5" customHeight="1" x14ac:dyDescent="0.2">
      <c r="A16" s="1">
        <v>8</v>
      </c>
      <c r="B16" s="1" t="e">
        <f>IF(#REF!="","",#REF!)</f>
        <v>#REF!</v>
      </c>
      <c r="C16" s="4" t="e">
        <f>#REF!</f>
        <v>#REF!</v>
      </c>
      <c r="D16" s="4" t="e">
        <f>#REF!</f>
        <v>#REF!</v>
      </c>
      <c r="E16" s="1"/>
      <c r="F16" s="1"/>
      <c r="G16" s="1">
        <v>8</v>
      </c>
      <c r="H16" s="1" t="e">
        <f>IF(#REF!="","",#REF!)</f>
        <v>#REF!</v>
      </c>
      <c r="I16" s="1" t="e">
        <f>IF(#REF!="","",#REF!)</f>
        <v>#REF!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3.5" customHeight="1" x14ac:dyDescent="0.2">
      <c r="A17" s="1">
        <v>9</v>
      </c>
      <c r="B17" s="1" t="e">
        <f>IF(#REF!="","",#REF!)</f>
        <v>#REF!</v>
      </c>
      <c r="C17" s="4" t="e">
        <f>#REF!</f>
        <v>#REF!</v>
      </c>
      <c r="D17" s="4" t="e">
        <f>#REF!</f>
        <v>#REF!</v>
      </c>
      <c r="E17" s="1"/>
      <c r="F17" s="1"/>
      <c r="G17" s="1">
        <v>9</v>
      </c>
      <c r="H17" s="1" t="e">
        <f>IF(#REF!="","",#REF!)</f>
        <v>#REF!</v>
      </c>
      <c r="I17" s="1" t="e">
        <f>IF(#REF!="","",#REF!)</f>
        <v>#REF!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3.5" customHeight="1" x14ac:dyDescent="0.2">
      <c r="A18" s="1">
        <v>10</v>
      </c>
      <c r="B18" s="1" t="e">
        <f>IF(#REF!="","",#REF!)</f>
        <v>#REF!</v>
      </c>
      <c r="C18" s="4" t="e">
        <f>#REF!</f>
        <v>#REF!</v>
      </c>
      <c r="D18" s="4" t="e">
        <f>#REF!</f>
        <v>#REF!</v>
      </c>
      <c r="E18" s="1"/>
      <c r="F18" s="1"/>
      <c r="G18" s="1">
        <v>10</v>
      </c>
      <c r="H18" s="1" t="e">
        <f>IF(#REF!="","",#REF!)</f>
        <v>#REF!</v>
      </c>
      <c r="I18" s="1" t="e">
        <f>IF(#REF!="","",#REF!)</f>
        <v>#REF!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3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3.5" customHeight="1" x14ac:dyDescent="0.2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3.5" customHeight="1" x14ac:dyDescent="0.2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3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3.5" customHeight="1" x14ac:dyDescent="0.2">
      <c r="B23" s="5" t="s">
        <v>24</v>
      </c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3.5" customHeight="1" x14ac:dyDescent="0.2">
      <c r="B24" s="7"/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3.5" customHeight="1" x14ac:dyDescent="0.2">
      <c r="A25" s="1"/>
      <c r="B25" s="1" t="s">
        <v>126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3.5" customHeight="1" x14ac:dyDescent="0.2">
      <c r="A26" s="1"/>
      <c r="B26" s="1" t="s">
        <v>127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3.5" customHeight="1" x14ac:dyDescent="0.2">
      <c r="A27" s="1"/>
      <c r="B27" s="1" t="s">
        <v>128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3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3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3.5" customHeight="1" x14ac:dyDescent="0.2">
      <c r="A30" s="11" t="s">
        <v>109</v>
      </c>
      <c r="B30" s="11" t="s">
        <v>129</v>
      </c>
      <c r="C30" s="1"/>
      <c r="D30" s="1"/>
      <c r="E30" s="11" t="s">
        <v>111</v>
      </c>
      <c r="F30" s="11" t="s">
        <v>129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3.5" customHeight="1" x14ac:dyDescent="0.2">
      <c r="A31" s="1"/>
      <c r="B31" s="1"/>
      <c r="C31" s="1"/>
      <c r="D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3.5" customHeight="1" x14ac:dyDescent="0.2">
      <c r="A32" s="8" t="s">
        <v>110</v>
      </c>
      <c r="B32" s="10">
        <v>146.83000000000001</v>
      </c>
      <c r="C32" s="1"/>
      <c r="D32" s="1"/>
      <c r="E32" s="8" t="s">
        <v>112</v>
      </c>
      <c r="F32" s="8">
        <v>28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3.5" customHeight="1" x14ac:dyDescent="0.2">
      <c r="A33" s="8" t="s">
        <v>130</v>
      </c>
      <c r="B33" s="8">
        <v>175.32</v>
      </c>
      <c r="C33" s="1"/>
      <c r="D33" s="1"/>
      <c r="E33" s="8" t="s">
        <v>131</v>
      </c>
      <c r="F33" s="8">
        <v>211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3.5" customHeight="1" x14ac:dyDescent="0.2">
      <c r="A34" s="8" t="s">
        <v>132</v>
      </c>
      <c r="B34" s="8">
        <v>193.58</v>
      </c>
      <c r="C34" s="1"/>
      <c r="D34" s="1"/>
      <c r="E34" s="8" t="s">
        <v>133</v>
      </c>
      <c r="F34" s="8">
        <v>309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3.5" customHeight="1" x14ac:dyDescent="0.2">
      <c r="A35" s="8" t="s">
        <v>134</v>
      </c>
      <c r="B35" s="8">
        <v>229.34</v>
      </c>
      <c r="C35" s="1"/>
      <c r="D35" s="1"/>
      <c r="E35" s="8" t="s">
        <v>135</v>
      </c>
      <c r="F35" s="8">
        <v>395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3.5" customHeight="1" x14ac:dyDescent="0.2">
      <c r="A36" s="8" t="s">
        <v>136</v>
      </c>
      <c r="B36" s="8">
        <v>83.72</v>
      </c>
      <c r="C36" s="1"/>
      <c r="D36" s="1"/>
      <c r="E36" s="8" t="s">
        <v>137</v>
      </c>
      <c r="F36" s="8">
        <v>580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3.5" customHeight="1" x14ac:dyDescent="0.2">
      <c r="A37" s="8" t="s">
        <v>138</v>
      </c>
      <c r="B37" s="8">
        <v>94.1</v>
      </c>
      <c r="C37" s="1"/>
      <c r="D37" s="1"/>
      <c r="E37" s="8" t="s">
        <v>139</v>
      </c>
      <c r="F37" s="8">
        <v>1188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3.5" customHeight="1" x14ac:dyDescent="0.2">
      <c r="A38" s="8" t="s">
        <v>140</v>
      </c>
      <c r="B38" s="8">
        <v>104.72</v>
      </c>
      <c r="C38" s="1"/>
      <c r="D38" s="1"/>
      <c r="E38" s="8" t="s">
        <v>141</v>
      </c>
      <c r="F38">
        <v>1735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3.5" customHeight="1" x14ac:dyDescent="0.2">
      <c r="A39" s="8" t="s">
        <v>142</v>
      </c>
      <c r="B39" s="9">
        <v>112.17</v>
      </c>
      <c r="C39" s="1"/>
      <c r="D39" s="1"/>
      <c r="E39" s="8" t="s">
        <v>143</v>
      </c>
      <c r="F39">
        <v>285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3.5" customHeight="1" x14ac:dyDescent="0.2">
      <c r="A40" s="8" t="s">
        <v>144</v>
      </c>
      <c r="B40" s="9">
        <v>122.97</v>
      </c>
      <c r="C40" s="1"/>
      <c r="D40" s="1"/>
      <c r="E40" s="8" t="s">
        <v>145</v>
      </c>
      <c r="F40">
        <v>417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5" customHeight="1" x14ac:dyDescent="0.2">
      <c r="A41" s="8" t="s">
        <v>140</v>
      </c>
      <c r="B41" s="8">
        <v>104.72</v>
      </c>
      <c r="C41" s="1"/>
      <c r="D41" s="1"/>
      <c r="E41" s="8" t="s">
        <v>146</v>
      </c>
      <c r="F41" s="8">
        <v>535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3.5" customHeight="1" x14ac:dyDescent="0.2">
      <c r="A42" s="8" t="s">
        <v>142</v>
      </c>
      <c r="B42" s="9">
        <v>112.17</v>
      </c>
      <c r="C42" s="1"/>
      <c r="D42" s="1"/>
      <c r="E42" s="8" t="s">
        <v>147</v>
      </c>
      <c r="F42" s="8">
        <v>785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3.5" customHeight="1" x14ac:dyDescent="0.2">
      <c r="A43" s="8" t="s">
        <v>144</v>
      </c>
      <c r="B43" s="9">
        <v>122.97</v>
      </c>
      <c r="C43" s="1"/>
      <c r="D43" s="1"/>
      <c r="E43" s="9" t="s">
        <v>148</v>
      </c>
      <c r="F43" s="9">
        <v>56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3.5" customHeight="1" x14ac:dyDescent="0.2">
      <c r="A44" s="1"/>
      <c r="B44" s="1"/>
      <c r="C44" s="1"/>
      <c r="D44" s="1"/>
      <c r="E44" s="8"/>
      <c r="F44" s="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3.5" customHeight="1" x14ac:dyDescent="0.2">
      <c r="A45" s="1"/>
      <c r="B45" s="1"/>
      <c r="C45" s="1"/>
      <c r="D45" s="1"/>
      <c r="E45" s="8"/>
      <c r="F45" s="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3.5" customHeight="1" x14ac:dyDescent="0.2">
      <c r="A46" s="1"/>
      <c r="B46" s="1"/>
      <c r="C46" s="1"/>
      <c r="D46" s="1"/>
      <c r="E46" s="9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3.5" customHeight="1" x14ac:dyDescent="0.2">
      <c r="A50" t="s">
        <v>149</v>
      </c>
      <c r="B50" s="1">
        <f>'1'!D$2</f>
        <v>0</v>
      </c>
      <c r="C50" s="1">
        <f>'1'!D$5</f>
        <v>0</v>
      </c>
      <c r="D50" s="1" t="str">
        <f>B50&amp;" "&amp;C50</f>
        <v>0 0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3.5" customHeight="1" x14ac:dyDescent="0.2">
      <c r="A51" t="s">
        <v>150</v>
      </c>
      <c r="B51" s="12" t="e">
        <f>#REF!</f>
        <v>#REF!</v>
      </c>
      <c r="C51" s="12" t="e">
        <f>#REF!</f>
        <v>#REF!</v>
      </c>
      <c r="D51" s="1" t="e">
        <f t="shared" ref="D51:D59" si="0">B51&amp;" "&amp;C51</f>
        <v>#REF!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3.5" customHeight="1" x14ac:dyDescent="0.2">
      <c r="A52" t="s">
        <v>151</v>
      </c>
      <c r="B52" s="12" t="e">
        <f>#REF!</f>
        <v>#REF!</v>
      </c>
      <c r="C52" s="12" t="e">
        <f>#REF!</f>
        <v>#REF!</v>
      </c>
      <c r="D52" s="1" t="e">
        <f t="shared" si="0"/>
        <v>#REF!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3.5" customHeight="1" x14ac:dyDescent="0.2">
      <c r="A53" t="s">
        <v>152</v>
      </c>
      <c r="B53" s="12" t="e">
        <f>#REF!</f>
        <v>#REF!</v>
      </c>
      <c r="C53" s="12" t="e">
        <f>#REF!</f>
        <v>#REF!</v>
      </c>
      <c r="D53" s="1" t="e">
        <f t="shared" si="0"/>
        <v>#REF!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3.5" customHeight="1" x14ac:dyDescent="0.2">
      <c r="A54" t="s">
        <v>153</v>
      </c>
      <c r="B54" s="12" t="e">
        <f>#REF!</f>
        <v>#REF!</v>
      </c>
      <c r="C54" s="12" t="e">
        <f>#REF!</f>
        <v>#REF!</v>
      </c>
      <c r="D54" s="1" t="e">
        <f t="shared" si="0"/>
        <v>#REF!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3.5" customHeight="1" x14ac:dyDescent="0.2">
      <c r="A55" t="s">
        <v>154</v>
      </c>
      <c r="B55" s="12" t="e">
        <f>#REF!</f>
        <v>#REF!</v>
      </c>
      <c r="C55" s="12" t="e">
        <f>#REF!</f>
        <v>#REF!</v>
      </c>
      <c r="D55" s="1" t="e">
        <f t="shared" si="0"/>
        <v>#REF!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3.5" customHeight="1" x14ac:dyDescent="0.2">
      <c r="A56" t="s">
        <v>155</v>
      </c>
      <c r="B56" s="12" t="e">
        <f>#REF!</f>
        <v>#REF!</v>
      </c>
      <c r="C56" s="12" t="e">
        <f>#REF!</f>
        <v>#REF!</v>
      </c>
      <c r="D56" s="1" t="e">
        <f t="shared" si="0"/>
        <v>#REF!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3.5" customHeight="1" x14ac:dyDescent="0.2">
      <c r="A57" t="s">
        <v>156</v>
      </c>
      <c r="B57" s="12" t="e">
        <f>#REF!</f>
        <v>#REF!</v>
      </c>
      <c r="C57" s="12" t="e">
        <f>#REF!</f>
        <v>#REF!</v>
      </c>
      <c r="D57" s="1" t="e">
        <f t="shared" si="0"/>
        <v>#REF!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3.5" customHeight="1" x14ac:dyDescent="0.2">
      <c r="A58" t="s">
        <v>157</v>
      </c>
      <c r="B58" s="12" t="e">
        <f>#REF!</f>
        <v>#REF!</v>
      </c>
      <c r="C58" s="12" t="e">
        <f>#REF!</f>
        <v>#REF!</v>
      </c>
      <c r="D58" s="1" t="e">
        <f t="shared" si="0"/>
        <v>#REF!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3.5" customHeight="1" x14ac:dyDescent="0.2">
      <c r="A59" t="s">
        <v>158</v>
      </c>
      <c r="B59" s="12" t="e">
        <f>#REF!</f>
        <v>#REF!</v>
      </c>
      <c r="C59" s="12" t="e">
        <f>#REF!</f>
        <v>#REF!</v>
      </c>
      <c r="D59" s="1" t="e">
        <f t="shared" si="0"/>
        <v>#REF!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3.5" customHeight="1" x14ac:dyDescent="0.2">
      <c r="A60" t="s">
        <v>159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3.5" customHeight="1" x14ac:dyDescent="0.2">
      <c r="A61" t="s">
        <v>160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.5" customHeight="1" x14ac:dyDescent="0.2">
      <c r="A62" t="s">
        <v>161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.5" customHeight="1" x14ac:dyDescent="0.2">
      <c r="A63" t="s">
        <v>162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.5" customHeight="1" x14ac:dyDescent="0.2">
      <c r="B64" s="1" t="e">
        <f>#REF!</f>
        <v>#REF!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U 8 a W w e p n t i l A A A A 9 w A A A B I A H A B D b 2 5 m a W c v U G F j a 2 F n Z S 5 4 b W w g o h g A K K A U A A A A A A A A A A A A A A A A A A A A A A A A A A A A h Y 8 x D o I w G I W v Q r r T l q r R k J 8 y u E J i o j G u T a n Q C M X Q Y r m b g 0 f y C m I U d X N 8 3 / u G 9 + 7 X G 6 R D U w c X 1 V n d m g R F m K J A G d k W 2 p Q J 6 t 0 x X K G U w 0 b I k y h V M M r G x o M t E l Q 5 d 4 4 J 8 d 5 j P 8 N t V x J G a U Q O e b a V l W o E + s j 6 v x x q Y 5 0 w U i E O + 9 c Y z n A 0 X + C I s i W m Q C Y K u T Z f g 4 2 D n + 0 P h H V f u 7 5 T v H Z h t g M y R S D v E / w B U E s D B B Q A A g A I A D F P G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T x p b K I p H u A 4 A A A A R A A A A E w A c A E Z v c m 1 1 b G F z L 1 N l Y 3 R p b 2 4 x L m 0 g o h g A K K A U A A A A A A A A A A A A A A A A A A A A A A A A A A A A K 0 5 N L s n M z 1 M I h t C G 1 g B Q S w E C L Q A U A A I A C A A x T x p b B 6 m e 2 K U A A A D 3 A A A A E g A A A A A A A A A A A A A A A A A A A A A A Q 2 9 u Z m l n L 1 B h Y 2 t h Z 2 U u e G 1 s U E s B A i 0 A F A A C A A g A M U 8 a W w / K 6 a u k A A A A 6 Q A A A B M A A A A A A A A A A A A A A A A A 8 Q A A A F t D b 2 5 0 Z W 5 0 X 1 R 5 c G V z X S 5 4 b W x Q S w E C L Q A U A A I A C A A x T x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d z K S g w z J U u T o A r A T R + 8 w A A A A A A C A A A A A A A D Z g A A w A A A A B A A A A B e i b l t v R K g R r J v T z 6 + 9 c S M A A A A A A S A A A C g A A A A E A A A A P V e o q L Y H M S u 1 F d 9 N M W 6 H N R Q A A A A I Y w o h t j Q s 2 V 3 y G R l 8 b Z p 8 8 + Z n V u b 4 X P Q L N Y P u X I x 6 H o V 1 E 5 + o T r N c T 1 B + R O 4 2 Y d o R 2 o U Z r Y j a 6 u f 0 P c r 2 3 w z / r x g q E y G t Z Y p p p Q 0 Q 7 3 s D l M U A A A A 1 g A 7 / L N K d l G V I 2 Z x 6 I W 4 u n O C n H U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F3A8B3760BC489894077121CCF743" ma:contentTypeVersion="10" ma:contentTypeDescription="Create a new document." ma:contentTypeScope="" ma:versionID="ba18b8ce5f28cdea2089142492861b86">
  <xsd:schema xmlns:xsd="http://www.w3.org/2001/XMLSchema" xmlns:xs="http://www.w3.org/2001/XMLSchema" xmlns:p="http://schemas.microsoft.com/office/2006/metadata/properties" xmlns:ns2="6f1f4c2c-888b-4f42-8151-0c3e9bfdd6d2" xmlns:ns3="bf19c452-15f8-4eac-8cbb-4a1e9be61d72" targetNamespace="http://schemas.microsoft.com/office/2006/metadata/properties" ma:root="true" ma:fieldsID="2de1a11cacaf70150cc5834d5e77d9c8" ns2:_="" ns3:_="">
    <xsd:import namespace="6f1f4c2c-888b-4f42-8151-0c3e9bfdd6d2"/>
    <xsd:import namespace="bf19c452-15f8-4eac-8cbb-4a1e9be61d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f4c2c-888b-4f42-8151-0c3e9bfdd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9c452-15f8-4eac-8cbb-4a1e9be61d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1b5576-1bd7-442d-ae28-1cba10931341}" ma:internalName="TaxCatchAll" ma:showField="CatchAllData" ma:web="bf19c452-15f8-4eac-8cbb-4a1e9be61d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1f4c2c-888b-4f42-8151-0c3e9bfdd6d2">
      <Terms xmlns="http://schemas.microsoft.com/office/infopath/2007/PartnerControls"/>
    </lcf76f155ced4ddcb4097134ff3c332f>
    <TaxCatchAll xmlns="bf19c452-15f8-4eac-8cbb-4a1e9be61d72" xsi:nil="true"/>
  </documentManagement>
</p:properties>
</file>

<file path=customXml/itemProps1.xml><?xml version="1.0" encoding="utf-8"?>
<ds:datastoreItem xmlns:ds="http://schemas.openxmlformats.org/officeDocument/2006/customXml" ds:itemID="{34BC44AF-C9CB-44E5-A00E-E47841341B3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3839B30-0FE6-41AD-BA90-1D106721EACC}"/>
</file>

<file path=customXml/itemProps3.xml><?xml version="1.0" encoding="utf-8"?>
<ds:datastoreItem xmlns:ds="http://schemas.openxmlformats.org/officeDocument/2006/customXml" ds:itemID="{88C6A5D7-3E78-4F7C-A3F3-CC4475754FF5}"/>
</file>

<file path=customXml/itemProps4.xml><?xml version="1.0" encoding="utf-8"?>
<ds:datastoreItem xmlns:ds="http://schemas.openxmlformats.org/officeDocument/2006/customXml" ds:itemID="{A615C1AB-470C-43DA-947F-823A4CC896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Suvestinė</vt:lpstr>
      <vt:lpstr>1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Šeštokiene</dc:creator>
  <cp:keywords/>
  <dc:description/>
  <cp:lastModifiedBy>Veronika Kapalinskaitė | Lietuvos mokslo taryba</cp:lastModifiedBy>
  <cp:revision/>
  <dcterms:created xsi:type="dcterms:W3CDTF">2023-04-08T12:17:01Z</dcterms:created>
  <dcterms:modified xsi:type="dcterms:W3CDTF">2026-03-25T15:07:44Z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0x010100D8EF3A8B3760BC489894077121CCF743</vt:lpwstr>
  </property>
</Properties>
</file>